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25" windowWidth="14850" windowHeight="6720"/>
  </bookViews>
  <sheets>
    <sheet name="Anexo F (CSA)" sheetId="8" r:id="rId1"/>
    <sheet name="Anexo G (TEAP)" sheetId="27" r:id="rId2"/>
    <sheet name="Anexo H (DAP)" sheetId="28" r:id="rId3"/>
    <sheet name="Anexo I (CAT)" sheetId="13" r:id="rId4"/>
    <sheet name="Anexo J (AVH)" sheetId="12" r:id="rId5"/>
  </sheets>
  <definedNames>
    <definedName name="_xlnm._FilterDatabase" localSheetId="4" hidden="1">'Anexo J (AVH)'!$B$12:$E$16</definedName>
  </definedNames>
  <calcPr calcId="145621" calcMode="manual"/>
</workbook>
</file>

<file path=xl/calcChain.xml><?xml version="1.0" encoding="utf-8"?>
<calcChain xmlns="http://schemas.openxmlformats.org/spreadsheetml/2006/main">
  <c r="D49" i="28" l="1"/>
  <c r="C49" i="28"/>
  <c r="E49" i="28" s="1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D120" i="27"/>
  <c r="G119" i="27"/>
  <c r="F119" i="27"/>
  <c r="E119" i="27"/>
  <c r="E120" i="27" s="1"/>
  <c r="D119" i="27"/>
  <c r="G118" i="27"/>
  <c r="G120" i="27" s="1"/>
  <c r="F118" i="27"/>
  <c r="F120" i="27" s="1"/>
  <c r="E118" i="27"/>
  <c r="D118" i="27"/>
  <c r="G117" i="27"/>
  <c r="F117" i="27"/>
  <c r="E117" i="27"/>
  <c r="D117" i="27"/>
  <c r="H116" i="27"/>
  <c r="H117" i="27" s="1"/>
  <c r="H115" i="27"/>
  <c r="G114" i="27"/>
  <c r="F114" i="27"/>
  <c r="E114" i="27"/>
  <c r="D114" i="27"/>
  <c r="H113" i="27"/>
  <c r="H112" i="27"/>
  <c r="H114" i="27" s="1"/>
  <c r="G111" i="27"/>
  <c r="F111" i="27"/>
  <c r="E111" i="27"/>
  <c r="D111" i="27"/>
  <c r="H110" i="27"/>
  <c r="H109" i="27"/>
  <c r="H111" i="27" s="1"/>
  <c r="H108" i="27"/>
  <c r="G108" i="27"/>
  <c r="F108" i="27"/>
  <c r="E108" i="27"/>
  <c r="D108" i="27"/>
  <c r="H107" i="27"/>
  <c r="H106" i="27"/>
  <c r="G105" i="27"/>
  <c r="F105" i="27"/>
  <c r="E105" i="27"/>
  <c r="D105" i="27"/>
  <c r="H104" i="27"/>
  <c r="H105" i="27" s="1"/>
  <c r="H103" i="27"/>
  <c r="G102" i="27"/>
  <c r="F102" i="27"/>
  <c r="E102" i="27"/>
  <c r="D102" i="27"/>
  <c r="H101" i="27"/>
  <c r="H100" i="27"/>
  <c r="H102" i="27" s="1"/>
  <c r="G99" i="27"/>
  <c r="F99" i="27"/>
  <c r="E99" i="27"/>
  <c r="D99" i="27"/>
  <c r="H98" i="27"/>
  <c r="H97" i="27"/>
  <c r="H99" i="27" s="1"/>
  <c r="H96" i="27"/>
  <c r="G96" i="27"/>
  <c r="F96" i="27"/>
  <c r="E96" i="27"/>
  <c r="D96" i="27"/>
  <c r="H95" i="27"/>
  <c r="H94" i="27"/>
  <c r="G93" i="27"/>
  <c r="F93" i="27"/>
  <c r="E93" i="27"/>
  <c r="D93" i="27"/>
  <c r="H92" i="27"/>
  <c r="H93" i="27" s="1"/>
  <c r="H91" i="27"/>
  <c r="G90" i="27"/>
  <c r="F90" i="27"/>
  <c r="E90" i="27"/>
  <c r="D90" i="27"/>
  <c r="H89" i="27"/>
  <c r="H88" i="27"/>
  <c r="H90" i="27" s="1"/>
  <c r="G87" i="27"/>
  <c r="F87" i="27"/>
  <c r="E87" i="27"/>
  <c r="D87" i="27"/>
  <c r="H86" i="27"/>
  <c r="H85" i="27"/>
  <c r="H87" i="27" s="1"/>
  <c r="H84" i="27"/>
  <c r="G84" i="27"/>
  <c r="F84" i="27"/>
  <c r="E84" i="27"/>
  <c r="D84" i="27"/>
  <c r="H83" i="27"/>
  <c r="H82" i="27"/>
  <c r="G81" i="27"/>
  <c r="F81" i="27"/>
  <c r="E81" i="27"/>
  <c r="D81" i="27"/>
  <c r="H80" i="27"/>
  <c r="H81" i="27" s="1"/>
  <c r="H79" i="27"/>
  <c r="G78" i="27"/>
  <c r="F78" i="27"/>
  <c r="E78" i="27"/>
  <c r="D78" i="27"/>
  <c r="H77" i="27"/>
  <c r="H76" i="27"/>
  <c r="H78" i="27" s="1"/>
  <c r="G75" i="27"/>
  <c r="F75" i="27"/>
  <c r="E75" i="27"/>
  <c r="D75" i="27"/>
  <c r="H74" i="27"/>
  <c r="H73" i="27"/>
  <c r="H75" i="27" s="1"/>
  <c r="H72" i="27"/>
  <c r="G72" i="27"/>
  <c r="F72" i="27"/>
  <c r="E72" i="27"/>
  <c r="D72" i="27"/>
  <c r="H71" i="27"/>
  <c r="H70" i="27"/>
  <c r="G69" i="27"/>
  <c r="F69" i="27"/>
  <c r="E69" i="27"/>
  <c r="D69" i="27"/>
  <c r="H68" i="27"/>
  <c r="H69" i="27" s="1"/>
  <c r="H67" i="27"/>
  <c r="G66" i="27"/>
  <c r="F66" i="27"/>
  <c r="E66" i="27"/>
  <c r="D66" i="27"/>
  <c r="H65" i="27"/>
  <c r="H64" i="27"/>
  <c r="H66" i="27" s="1"/>
  <c r="G63" i="27"/>
  <c r="F63" i="27"/>
  <c r="E63" i="27"/>
  <c r="D63" i="27"/>
  <c r="H62" i="27"/>
  <c r="H61" i="27"/>
  <c r="H63" i="27" s="1"/>
  <c r="H60" i="27"/>
  <c r="G60" i="27"/>
  <c r="F60" i="27"/>
  <c r="E60" i="27"/>
  <c r="D60" i="27"/>
  <c r="H59" i="27"/>
  <c r="H58" i="27"/>
  <c r="G57" i="27"/>
  <c r="F57" i="27"/>
  <c r="E57" i="27"/>
  <c r="D57" i="27"/>
  <c r="H56" i="27"/>
  <c r="H57" i="27" s="1"/>
  <c r="H55" i="27"/>
  <c r="G54" i="27"/>
  <c r="F54" i="27"/>
  <c r="E54" i="27"/>
  <c r="D54" i="27"/>
  <c r="H53" i="27"/>
  <c r="H52" i="27"/>
  <c r="H54" i="27" s="1"/>
  <c r="G51" i="27"/>
  <c r="F51" i="27"/>
  <c r="E51" i="27"/>
  <c r="D51" i="27"/>
  <c r="H50" i="27"/>
  <c r="H49" i="27"/>
  <c r="H51" i="27" s="1"/>
  <c r="H48" i="27"/>
  <c r="G48" i="27"/>
  <c r="F48" i="27"/>
  <c r="E48" i="27"/>
  <c r="D48" i="27"/>
  <c r="H47" i="27"/>
  <c r="H46" i="27"/>
  <c r="G45" i="27"/>
  <c r="F45" i="27"/>
  <c r="E45" i="27"/>
  <c r="D45" i="27"/>
  <c r="H44" i="27"/>
  <c r="H45" i="27" s="1"/>
  <c r="H43" i="27"/>
  <c r="G42" i="27"/>
  <c r="F42" i="27"/>
  <c r="E42" i="27"/>
  <c r="D42" i="27"/>
  <c r="H41" i="27"/>
  <c r="H40" i="27"/>
  <c r="H42" i="27" s="1"/>
  <c r="G39" i="27"/>
  <c r="F39" i="27"/>
  <c r="E39" i="27"/>
  <c r="D39" i="27"/>
  <c r="H38" i="27"/>
  <c r="H37" i="27"/>
  <c r="H39" i="27" s="1"/>
  <c r="H36" i="27"/>
  <c r="G36" i="27"/>
  <c r="F36" i="27"/>
  <c r="E36" i="27"/>
  <c r="D36" i="27"/>
  <c r="H35" i="27"/>
  <c r="H34" i="27"/>
  <c r="G33" i="27"/>
  <c r="F33" i="27"/>
  <c r="E33" i="27"/>
  <c r="D33" i="27"/>
  <c r="H32" i="27"/>
  <c r="H33" i="27" s="1"/>
  <c r="H31" i="27"/>
  <c r="G30" i="27"/>
  <c r="F30" i="27"/>
  <c r="E30" i="27"/>
  <c r="D30" i="27"/>
  <c r="H29" i="27"/>
  <c r="H28" i="27"/>
  <c r="H30" i="27" s="1"/>
  <c r="G27" i="27"/>
  <c r="F27" i="27"/>
  <c r="E27" i="27"/>
  <c r="D27" i="27"/>
  <c r="H26" i="27"/>
  <c r="H25" i="27"/>
  <c r="H27" i="27" s="1"/>
  <c r="H24" i="27"/>
  <c r="G24" i="27"/>
  <c r="F24" i="27"/>
  <c r="E24" i="27"/>
  <c r="D24" i="27"/>
  <c r="H23" i="27"/>
  <c r="H22" i="27"/>
  <c r="G21" i="27"/>
  <c r="F21" i="27"/>
  <c r="E21" i="27"/>
  <c r="D21" i="27"/>
  <c r="H20" i="27"/>
  <c r="H21" i="27" s="1"/>
  <c r="H19" i="27"/>
  <c r="G18" i="27"/>
  <c r="F18" i="27"/>
  <c r="E18" i="27"/>
  <c r="D18" i="27"/>
  <c r="H17" i="27"/>
  <c r="H16" i="27"/>
  <c r="H18" i="27" s="1"/>
  <c r="G15" i="27"/>
  <c r="F15" i="27"/>
  <c r="E15" i="27"/>
  <c r="D15" i="27"/>
  <c r="H14" i="27"/>
  <c r="H119" i="27" s="1"/>
  <c r="H13" i="27"/>
  <c r="H118" i="27" s="1"/>
  <c r="H120" i="27" s="1"/>
  <c r="H15" i="27" l="1"/>
  <c r="C18" i="13" l="1"/>
  <c r="C53" i="8"/>
  <c r="E53" i="8" s="1"/>
  <c r="D18" i="13"/>
  <c r="E17" i="13" l="1"/>
  <c r="E16" i="13"/>
  <c r="E15" i="13"/>
  <c r="E14" i="13"/>
  <c r="E21" i="12"/>
  <c r="E20" i="12"/>
  <c r="E19" i="12"/>
  <c r="E18" i="12"/>
  <c r="E16" i="12"/>
  <c r="E15" i="12"/>
  <c r="E14" i="12"/>
  <c r="E13" i="12"/>
  <c r="D53" i="8"/>
  <c r="E34" i="8"/>
  <c r="E35" i="8"/>
  <c r="E36" i="8"/>
  <c r="E37" i="8"/>
  <c r="E38" i="8"/>
  <c r="E18" i="13" l="1"/>
  <c r="E52" i="8"/>
  <c r="E51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9" i="8"/>
  <c r="E40" i="8"/>
  <c r="E41" i="8"/>
  <c r="E42" i="8"/>
  <c r="E43" i="8"/>
  <c r="E44" i="8"/>
  <c r="E45" i="8"/>
  <c r="E46" i="8"/>
  <c r="E47" i="8"/>
  <c r="E48" i="8"/>
  <c r="E49" i="8"/>
  <c r="E50" i="8"/>
  <c r="E14" i="8"/>
</calcChain>
</file>

<file path=xl/sharedStrings.xml><?xml version="1.0" encoding="utf-8"?>
<sst xmlns="http://schemas.openxmlformats.org/spreadsheetml/2006/main" count="311" uniqueCount="132">
  <si>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</si>
  <si>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</si>
  <si>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</si>
  <si>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</si>
  <si>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</si>
  <si>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</si>
  <si>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</si>
  <si>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</si>
  <si>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</si>
  <si>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</si>
  <si>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</si>
  <si>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</si>
  <si>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</si>
  <si>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</si>
  <si>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</si>
  <si>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</si>
  <si>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</si>
  <si>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</si>
  <si>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</si>
  <si>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</si>
  <si>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</si>
  <si>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</si>
  <si>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</si>
  <si>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</si>
  <si>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</si>
  <si>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</si>
  <si>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</si>
  <si>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</si>
  <si>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</si>
  <si>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</si>
  <si>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</si>
  <si>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</si>
  <si>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</si>
  <si>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</si>
  <si>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</si>
  <si>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</si>
  <si>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</si>
  <si>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</si>
  <si>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</si>
  <si>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</si>
  <si>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</si>
  <si>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</si>
  <si>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</si>
  <si>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</si>
  <si>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</si>
  <si>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</si>
  <si>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</si>
  <si>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</si>
  <si>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</si>
  <si>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IVR 144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</si>
  <si>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</si>
  <si>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</si>
  <si>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</si>
  <si>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</si>
  <si>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</si>
  <si>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</si>
  <si>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</si>
  <si>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</si>
  <si>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</si>
  <si>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</si>
  <si>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</si>
  <si>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</si>
  <si>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</si>
  <si>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</si>
  <si>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</si>
  <si>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</si>
  <si>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</si>
  <si>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</si>
  <si>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</si>
  <si>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</si>
  <si>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</si>
  <si>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</si>
  <si>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</si>
  <si>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</si>
  <si>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</si>
  <si>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</si>
  <si>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</si>
  <si>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</si>
  <si>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</si>
  <si>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</si>
  <si>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</si>
  <si>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</si>
  <si>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</si>
  <si>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</si>
  <si>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</si>
  <si>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</si>
  <si>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</si>
  <si>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</si>
  <si>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</si>
  <si>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</si>
  <si>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</si>
  <si>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TP_Primavera</t>
  </si>
  <si>
    <t>TP_Open Angamos</t>
  </si>
  <si>
    <t>TP Centro de Lima</t>
  </si>
  <si>
    <t>TP Fiori</t>
  </si>
  <si>
    <t>TP Chorrillos</t>
  </si>
  <si>
    <t>TP Huacho</t>
  </si>
  <si>
    <t>TP La Molina</t>
  </si>
  <si>
    <t>TP La Victoria</t>
  </si>
  <si>
    <t>TP Miraflores</t>
  </si>
  <si>
    <t>TP Jockey Plaza</t>
  </si>
  <si>
    <t>TP Mega Plaza</t>
  </si>
  <si>
    <t>TP Open Plaza</t>
  </si>
  <si>
    <t>TP_NS Real Plaza / Primavera</t>
  </si>
  <si>
    <t>TP Plaza Republica</t>
  </si>
  <si>
    <t>TP San Miguel</t>
  </si>
  <si>
    <t>TP Santa Anita</t>
  </si>
  <si>
    <t>TP San Borja</t>
  </si>
  <si>
    <t>TP Surco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</si>
  <si>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</si>
  <si>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</si>
  <si>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</si>
  <si>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</si>
  <si>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</si>
  <si>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</si>
  <si>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</si>
  <si>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</si>
  <si>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</si>
  <si>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</si>
  <si>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</si>
  <si>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</si>
  <si>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</si>
  <si>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</si>
  <si>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</si>
  <si>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</si>
  <si>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</si>
  <si>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TP_Larco</t>
  </si>
  <si>
    <t>TP Larco</t>
  </si>
  <si>
    <t>TP Minka</t>
  </si>
  <si>
    <t>TP_Fiori</t>
  </si>
  <si>
    <t>Octubre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</si>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</sst>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.000%"/>
    <numFmt numFmtId="167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9" fontId="4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0" fontId="0" fillId="0" borderId="1" xfId="1" applyNumberFormat="1" applyFont="1" applyBorder="1" applyAlignment="1">
      <alignment horizontal="center" vertical="center"/>
    </xf>
    <xf numFmtId="165" fontId="0" fillId="0" borderId="0" xfId="3" applyNumberFormat="1" applyFont="1"/>
    <xf numFmtId="3" fontId="1" fillId="2" borderId="2" xfId="3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166" fontId="1" fillId="2" borderId="2" xfId="1" applyNumberFormat="1" applyFon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4">
    <cellStyle name="Comma 2" xfId="2"/>
    <cellStyle name="Millares 2" xf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showGridLines="0" tabSelected="1" topLeftCell="A4" zoomScale="85" zoomScaleNormal="85" workbookViewId="0">
      <selection activeCell="E23" sqref="E23"/>
    </sheetView>
  </sheetViews>
  <sheetFormatPr baseColWidth="10" defaultColWidth="9.140625" defaultRowHeight="15" x14ac:dyDescent="0.25"/>
  <cols>
    <col min="1" max="1" width="8.42578125" style="44" customWidth="1"/>
    <col min="2" max="2" width="25.85546875" bestFit="1" customWidth="1"/>
    <col min="3" max="4" width="23" customWidth="1"/>
    <col min="5" max="5" width="14.140625" customWidth="1"/>
    <col min="6" max="6" width="19.7109375" customWidth="1"/>
  </cols>
  <sheetData>
    <row r="2" spans="1:5" x14ac:dyDescent="0.25">
      <c r="B2" s="63" t="s">
        <v>28</v>
      </c>
      <c r="C2" s="63"/>
      <c r="D2" s="63"/>
      <c r="E2" s="63"/>
    </row>
    <row r="3" spans="1:5" x14ac:dyDescent="0.25">
      <c r="B3" s="64" t="s">
        <v>0</v>
      </c>
      <c r="C3" s="64"/>
      <c r="D3" s="64"/>
      <c r="E3" s="64"/>
    </row>
    <row r="4" spans="1:5" x14ac:dyDescent="0.25">
      <c r="B4" s="63" t="s">
        <v>1</v>
      </c>
      <c r="C4" s="63"/>
      <c r="D4" s="63"/>
      <c r="E4" s="63"/>
    </row>
    <row r="5" spans="1:5" x14ac:dyDescent="0.25">
      <c r="B5" s="18"/>
      <c r="C5" s="18"/>
      <c r="D5" s="18"/>
      <c r="E5" s="18"/>
    </row>
    <row r="6" spans="1:5" x14ac:dyDescent="0.25">
      <c r="B6" t="s">
        <v>2</v>
      </c>
      <c r="C6" t="s">
        <v>86</v>
      </c>
    </row>
    <row r="7" spans="1:5" x14ac:dyDescent="0.25">
      <c r="B7" t="s">
        <v>3</v>
      </c>
      <c r="C7" s="16">
        <v>2016</v>
      </c>
    </row>
    <row r="8" spans="1:5" x14ac:dyDescent="0.25">
      <c r="B8" t="s">
        <v>4</v>
      </c>
      <c r="C8" t="s">
        <v>130</v>
      </c>
    </row>
    <row r="9" spans="1:5" x14ac:dyDescent="0.25">
      <c r="B9" t="s">
        <v>6</v>
      </c>
      <c r="C9" s="61" t="s">
        <v>7</v>
      </c>
      <c r="D9" s="61"/>
    </row>
    <row r="10" spans="1:5" x14ac:dyDescent="0.25">
      <c r="B10" t="s">
        <v>5</v>
      </c>
      <c r="C10" s="62" t="s">
        <v>8</v>
      </c>
      <c r="D10" s="62"/>
    </row>
    <row r="11" spans="1:5" x14ac:dyDescent="0.25">
      <c r="C11" s="62"/>
      <c r="D11" s="62"/>
    </row>
    <row r="13" spans="1:5" ht="50.25" customHeight="1" x14ac:dyDescent="0.25">
      <c r="B13" s="46" t="s">
        <v>9</v>
      </c>
      <c r="C13" s="33" t="s">
        <v>11</v>
      </c>
      <c r="D13" s="33" t="s">
        <v>12</v>
      </c>
      <c r="E13" s="46" t="s">
        <v>13</v>
      </c>
    </row>
    <row r="14" spans="1:5" x14ac:dyDescent="0.25">
      <c r="A14" s="45"/>
      <c r="B14" s="3" t="s">
        <v>93</v>
      </c>
      <c r="C14" s="21">
        <v>0</v>
      </c>
      <c r="D14" s="22">
        <v>336</v>
      </c>
      <c r="E14" s="7">
        <f>IFERROR(C14/D14,0)</f>
        <v>0</v>
      </c>
    </row>
    <row r="15" spans="1:5" x14ac:dyDescent="0.25">
      <c r="A15" s="45"/>
      <c r="B15" s="3" t="s">
        <v>94</v>
      </c>
      <c r="C15" s="21">
        <v>0</v>
      </c>
      <c r="D15" s="22">
        <v>252</v>
      </c>
      <c r="E15" s="7">
        <f t="shared" ref="E15:E52" si="0">IFERROR(C15/D15,0)</f>
        <v>0</v>
      </c>
    </row>
    <row r="16" spans="1:5" x14ac:dyDescent="0.25">
      <c r="A16" s="45"/>
      <c r="B16" s="3" t="s">
        <v>95</v>
      </c>
      <c r="C16" s="21">
        <v>0</v>
      </c>
      <c r="D16" s="22">
        <v>341</v>
      </c>
      <c r="E16" s="7">
        <f t="shared" si="0"/>
        <v>0</v>
      </c>
    </row>
    <row r="17" spans="1:5" x14ac:dyDescent="0.25">
      <c r="A17" s="45"/>
      <c r="B17" s="3" t="s">
        <v>96</v>
      </c>
      <c r="C17" s="21">
        <v>0</v>
      </c>
      <c r="D17" s="22">
        <v>253</v>
      </c>
      <c r="E17" s="7">
        <f t="shared" si="0"/>
        <v>0</v>
      </c>
    </row>
    <row r="18" spans="1:5" x14ac:dyDescent="0.25">
      <c r="A18" s="45"/>
      <c r="B18" s="3" t="s">
        <v>97</v>
      </c>
      <c r="C18" s="21">
        <v>0</v>
      </c>
      <c r="D18" s="22">
        <v>264</v>
      </c>
      <c r="E18" s="7">
        <f t="shared" si="0"/>
        <v>0</v>
      </c>
    </row>
    <row r="19" spans="1:5" x14ac:dyDescent="0.25">
      <c r="A19" s="45"/>
      <c r="B19" s="3" t="s">
        <v>98</v>
      </c>
      <c r="C19" s="21">
        <v>0</v>
      </c>
      <c r="D19" s="22">
        <v>238</v>
      </c>
      <c r="E19" s="7">
        <f t="shared" si="0"/>
        <v>0</v>
      </c>
    </row>
    <row r="20" spans="1:5" x14ac:dyDescent="0.25">
      <c r="A20" s="45"/>
      <c r="B20" s="3" t="s">
        <v>127</v>
      </c>
      <c r="C20" s="21">
        <v>0.87</v>
      </c>
      <c r="D20" s="22">
        <v>336</v>
      </c>
      <c r="E20" s="7">
        <f t="shared" si="0"/>
        <v>2.5892857142857141E-3</v>
      </c>
    </row>
    <row r="21" spans="1:5" x14ac:dyDescent="0.25">
      <c r="A21" s="45"/>
      <c r="B21" s="3" t="s">
        <v>128</v>
      </c>
      <c r="C21" s="21">
        <v>0</v>
      </c>
      <c r="D21" s="22">
        <v>336</v>
      </c>
      <c r="E21" s="7">
        <f t="shared" si="0"/>
        <v>0</v>
      </c>
    </row>
    <row r="22" spans="1:5" x14ac:dyDescent="0.25">
      <c r="A22" s="45"/>
      <c r="B22" s="3" t="s">
        <v>99</v>
      </c>
      <c r="C22" s="21">
        <v>0</v>
      </c>
      <c r="D22" s="22">
        <v>264</v>
      </c>
      <c r="E22" s="7">
        <f t="shared" si="0"/>
        <v>0</v>
      </c>
    </row>
    <row r="23" spans="1:5" x14ac:dyDescent="0.25">
      <c r="A23" s="45"/>
      <c r="B23" s="3" t="s">
        <v>100</v>
      </c>
      <c r="C23" s="21">
        <v>0.87</v>
      </c>
      <c r="D23" s="22">
        <v>341</v>
      </c>
      <c r="E23" s="7">
        <f t="shared" si="0"/>
        <v>2.5513196480938414E-3</v>
      </c>
    </row>
    <row r="24" spans="1:5" x14ac:dyDescent="0.25">
      <c r="A24" s="45"/>
      <c r="B24" s="3" t="s">
        <v>101</v>
      </c>
      <c r="C24" s="21">
        <v>0</v>
      </c>
      <c r="D24" s="22">
        <v>372</v>
      </c>
      <c r="E24" s="7">
        <f t="shared" si="0"/>
        <v>0</v>
      </c>
    </row>
    <row r="25" spans="1:5" x14ac:dyDescent="0.25">
      <c r="A25" s="45"/>
      <c r="B25" s="3" t="s">
        <v>102</v>
      </c>
      <c r="C25" s="21">
        <v>0</v>
      </c>
      <c r="D25" s="22">
        <v>372</v>
      </c>
      <c r="E25" s="7">
        <f t="shared" si="0"/>
        <v>0</v>
      </c>
    </row>
    <row r="26" spans="1:5" x14ac:dyDescent="0.25">
      <c r="A26" s="45"/>
      <c r="B26" s="3" t="s">
        <v>103</v>
      </c>
      <c r="C26" s="21">
        <v>0</v>
      </c>
      <c r="D26" s="22">
        <v>372</v>
      </c>
      <c r="E26" s="7">
        <f t="shared" si="0"/>
        <v>0</v>
      </c>
    </row>
    <row r="27" spans="1:5" x14ac:dyDescent="0.25">
      <c r="A27" s="45"/>
      <c r="B27" s="3" t="s">
        <v>104</v>
      </c>
      <c r="C27" s="21">
        <v>0</v>
      </c>
      <c r="D27" s="22">
        <v>264</v>
      </c>
      <c r="E27" s="7">
        <f t="shared" si="0"/>
        <v>0</v>
      </c>
    </row>
    <row r="28" spans="1:5" x14ac:dyDescent="0.25">
      <c r="A28" s="45"/>
      <c r="B28" s="3" t="s">
        <v>105</v>
      </c>
      <c r="C28" s="21">
        <v>0</v>
      </c>
      <c r="D28" s="22">
        <v>285</v>
      </c>
      <c r="E28" s="7">
        <f t="shared" si="0"/>
        <v>0</v>
      </c>
    </row>
    <row r="29" spans="1:5" x14ac:dyDescent="0.25">
      <c r="A29" s="45"/>
      <c r="B29" s="3" t="s">
        <v>106</v>
      </c>
      <c r="C29" s="21">
        <v>0</v>
      </c>
      <c r="D29" s="22">
        <v>238</v>
      </c>
      <c r="E29" s="7">
        <f t="shared" si="0"/>
        <v>0</v>
      </c>
    </row>
    <row r="30" spans="1:5" x14ac:dyDescent="0.25">
      <c r="A30" s="45"/>
      <c r="B30" s="3" t="s">
        <v>107</v>
      </c>
      <c r="C30" s="21">
        <v>0</v>
      </c>
      <c r="D30" s="22">
        <v>264</v>
      </c>
      <c r="E30" s="7">
        <f t="shared" si="0"/>
        <v>0</v>
      </c>
    </row>
    <row r="31" spans="1:5" x14ac:dyDescent="0.25">
      <c r="A31" s="45"/>
      <c r="B31" s="3" t="s">
        <v>108</v>
      </c>
      <c r="C31" s="21">
        <v>0</v>
      </c>
      <c r="D31" s="22">
        <v>264</v>
      </c>
      <c r="E31" s="7">
        <f t="shared" si="0"/>
        <v>0</v>
      </c>
    </row>
    <row r="32" spans="1:5" x14ac:dyDescent="0.25">
      <c r="A32" s="45"/>
      <c r="B32" s="3" t="s">
        <v>109</v>
      </c>
      <c r="C32" s="21">
        <v>0</v>
      </c>
      <c r="D32" s="22">
        <v>253</v>
      </c>
      <c r="E32" s="7">
        <f t="shared" si="0"/>
        <v>0</v>
      </c>
    </row>
    <row r="33" spans="1:5" x14ac:dyDescent="0.25">
      <c r="A33" s="45"/>
      <c r="B33" s="3" t="s">
        <v>110</v>
      </c>
      <c r="C33" s="21">
        <v>0</v>
      </c>
      <c r="D33" s="22">
        <v>253</v>
      </c>
      <c r="E33" s="7">
        <f t="shared" si="0"/>
        <v>0</v>
      </c>
    </row>
    <row r="34" spans="1:5" x14ac:dyDescent="0.25">
      <c r="A34" s="45"/>
      <c r="B34" s="3" t="s">
        <v>111</v>
      </c>
      <c r="C34" s="21">
        <v>0</v>
      </c>
      <c r="D34" s="22">
        <v>254</v>
      </c>
      <c r="E34" s="7">
        <f t="shared" si="0"/>
        <v>0</v>
      </c>
    </row>
    <row r="35" spans="1:5" x14ac:dyDescent="0.25">
      <c r="A35" s="45"/>
      <c r="B35" s="3" t="s">
        <v>112</v>
      </c>
      <c r="C35" s="21">
        <v>0</v>
      </c>
      <c r="D35" s="22">
        <v>232</v>
      </c>
      <c r="E35" s="7">
        <f t="shared" si="0"/>
        <v>0</v>
      </c>
    </row>
    <row r="36" spans="1:5" x14ac:dyDescent="0.25">
      <c r="A36" s="45"/>
      <c r="B36" s="3" t="s">
        <v>113</v>
      </c>
      <c r="C36" s="21">
        <v>0</v>
      </c>
      <c r="D36" s="22">
        <v>210</v>
      </c>
      <c r="E36" s="7">
        <f t="shared" si="0"/>
        <v>0</v>
      </c>
    </row>
    <row r="37" spans="1:5" x14ac:dyDescent="0.25">
      <c r="A37" s="45"/>
      <c r="B37" s="3" t="s">
        <v>114</v>
      </c>
      <c r="C37" s="21">
        <v>0</v>
      </c>
      <c r="D37" s="22">
        <v>254</v>
      </c>
      <c r="E37" s="7">
        <f t="shared" si="0"/>
        <v>0</v>
      </c>
    </row>
    <row r="38" spans="1:5" x14ac:dyDescent="0.25">
      <c r="A38" s="45"/>
      <c r="B38" s="3" t="s">
        <v>115</v>
      </c>
      <c r="C38" s="21">
        <v>0</v>
      </c>
      <c r="D38" s="22">
        <v>232</v>
      </c>
      <c r="E38" s="7">
        <f t="shared" si="0"/>
        <v>0</v>
      </c>
    </row>
    <row r="39" spans="1:5" x14ac:dyDescent="0.25">
      <c r="A39" s="45"/>
      <c r="B39" s="3" t="s">
        <v>116</v>
      </c>
      <c r="C39" s="21">
        <v>0</v>
      </c>
      <c r="D39" s="22">
        <v>232</v>
      </c>
      <c r="E39" s="7">
        <f t="shared" si="0"/>
        <v>0</v>
      </c>
    </row>
    <row r="40" spans="1:5" x14ac:dyDescent="0.25">
      <c r="A40" s="45"/>
      <c r="B40" s="3" t="s">
        <v>117</v>
      </c>
      <c r="C40" s="21">
        <v>0</v>
      </c>
      <c r="D40" s="22">
        <v>232</v>
      </c>
      <c r="E40" s="7">
        <f t="shared" si="0"/>
        <v>0</v>
      </c>
    </row>
    <row r="41" spans="1:5" x14ac:dyDescent="0.25">
      <c r="A41" s="45"/>
      <c r="B41" s="3" t="s">
        <v>118</v>
      </c>
      <c r="C41" s="21">
        <v>0</v>
      </c>
      <c r="D41" s="22">
        <v>232</v>
      </c>
      <c r="E41" s="7">
        <f t="shared" si="0"/>
        <v>0</v>
      </c>
    </row>
    <row r="42" spans="1:5" x14ac:dyDescent="0.25">
      <c r="A42" s="45"/>
      <c r="B42" s="3" t="s">
        <v>119</v>
      </c>
      <c r="C42" s="21">
        <v>0</v>
      </c>
      <c r="D42" s="22">
        <v>232</v>
      </c>
      <c r="E42" s="7">
        <f t="shared" si="0"/>
        <v>0</v>
      </c>
    </row>
    <row r="43" spans="1:5" x14ac:dyDescent="0.25">
      <c r="A43" s="45"/>
      <c r="B43" s="3" t="s">
        <v>120</v>
      </c>
      <c r="C43" s="21">
        <v>0</v>
      </c>
      <c r="D43" s="22">
        <v>221</v>
      </c>
      <c r="E43" s="7">
        <f t="shared" si="0"/>
        <v>0</v>
      </c>
    </row>
    <row r="44" spans="1:5" x14ac:dyDescent="0.25">
      <c r="A44" s="45"/>
      <c r="B44" s="3" t="s">
        <v>121</v>
      </c>
      <c r="C44" s="21">
        <v>0</v>
      </c>
      <c r="D44" s="22">
        <v>240</v>
      </c>
      <c r="E44" s="7">
        <f t="shared" si="0"/>
        <v>0</v>
      </c>
    </row>
    <row r="45" spans="1:5" x14ac:dyDescent="0.25">
      <c r="A45" s="45"/>
      <c r="B45" s="3" t="s">
        <v>122</v>
      </c>
      <c r="C45" s="21">
        <v>0</v>
      </c>
      <c r="D45" s="22">
        <v>232</v>
      </c>
      <c r="E45" s="7">
        <f t="shared" si="0"/>
        <v>0</v>
      </c>
    </row>
    <row r="46" spans="1:5" x14ac:dyDescent="0.25">
      <c r="A46" s="45"/>
      <c r="B46" s="3" t="s">
        <v>123</v>
      </c>
      <c r="C46" s="21">
        <v>0</v>
      </c>
      <c r="D46" s="22">
        <v>254</v>
      </c>
      <c r="E46" s="7">
        <f t="shared" si="0"/>
        <v>0</v>
      </c>
    </row>
    <row r="47" spans="1:5" x14ac:dyDescent="0.25">
      <c r="A47" s="45"/>
      <c r="B47" s="3" t="s">
        <v>124</v>
      </c>
      <c r="C47" s="21">
        <v>0</v>
      </c>
      <c r="D47" s="22">
        <v>232</v>
      </c>
      <c r="E47" s="7">
        <f t="shared" si="0"/>
        <v>0</v>
      </c>
    </row>
    <row r="48" spans="1:5" x14ac:dyDescent="0.25">
      <c r="A48" s="45"/>
      <c r="B48" s="3" t="s">
        <v>125</v>
      </c>
      <c r="C48" s="21">
        <v>0</v>
      </c>
      <c r="D48" s="22">
        <v>232</v>
      </c>
      <c r="E48" s="7">
        <f t="shared" si="0"/>
        <v>0</v>
      </c>
    </row>
    <row r="49" spans="1:5" x14ac:dyDescent="0.25">
      <c r="A49" s="45"/>
      <c r="B49" s="3" t="s">
        <v>48</v>
      </c>
      <c r="C49" s="21">
        <v>0</v>
      </c>
      <c r="D49" s="22">
        <v>558</v>
      </c>
      <c r="E49" s="7">
        <f t="shared" si="0"/>
        <v>0</v>
      </c>
    </row>
    <row r="50" spans="1:5" x14ac:dyDescent="0.25">
      <c r="A50" s="45"/>
      <c r="B50" s="3" t="s">
        <v>49</v>
      </c>
      <c r="C50" s="21">
        <v>0</v>
      </c>
      <c r="D50" s="22">
        <v>558</v>
      </c>
      <c r="E50" s="7">
        <f t="shared" si="0"/>
        <v>0</v>
      </c>
    </row>
    <row r="51" spans="1:5" x14ac:dyDescent="0.25">
      <c r="A51" s="45"/>
      <c r="B51" s="3" t="s">
        <v>84</v>
      </c>
      <c r="C51" s="21">
        <v>0</v>
      </c>
      <c r="D51" s="22">
        <v>558</v>
      </c>
      <c r="E51" s="7">
        <f t="shared" si="0"/>
        <v>0</v>
      </c>
    </row>
    <row r="52" spans="1:5" x14ac:dyDescent="0.25">
      <c r="A52" s="45"/>
      <c r="B52" s="3" t="s">
        <v>85</v>
      </c>
      <c r="C52" s="21">
        <v>0</v>
      </c>
      <c r="D52" s="22">
        <v>558</v>
      </c>
      <c r="E52" s="7">
        <f t="shared" si="0"/>
        <v>0</v>
      </c>
    </row>
    <row r="53" spans="1:5" x14ac:dyDescent="0.25">
      <c r="B53" s="4" t="s">
        <v>10</v>
      </c>
      <c r="C53" s="23">
        <f>SUM(C14:C52)</f>
        <v>1.74</v>
      </c>
      <c r="D53" s="40">
        <f>SUM(D14:D52)</f>
        <v>11651</v>
      </c>
      <c r="E53" s="53">
        <f>IFERROR(C53/D53,0)</f>
        <v>1.4934340399965667E-4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zoomScale="85" zoomScaleNormal="85" workbookViewId="0">
      <selection activeCell="C29" sqref="C29"/>
    </sheetView>
  </sheetViews>
  <sheetFormatPr baseColWidth="10" defaultColWidth="9.140625" defaultRowHeight="15" x14ac:dyDescent="0.25"/>
  <cols>
    <col min="1" max="1" width="5.28515625" customWidth="1"/>
    <col min="2" max="2" width="20.42578125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63" t="s">
        <v>29</v>
      </c>
      <c r="C2" s="63"/>
      <c r="D2" s="63"/>
      <c r="E2" s="63"/>
      <c r="F2" s="63"/>
      <c r="G2" s="63"/>
      <c r="H2" s="63"/>
      <c r="K2" s="57"/>
    </row>
    <row r="3" spans="2:13" x14ac:dyDescent="0.25">
      <c r="B3" s="64" t="s">
        <v>14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2:13" x14ac:dyDescent="0.25">
      <c r="B4" s="63" t="s">
        <v>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6" spans="2:13" x14ac:dyDescent="0.25">
      <c r="B6" t="s">
        <v>2</v>
      </c>
      <c r="C6" t="s">
        <v>86</v>
      </c>
    </row>
    <row r="7" spans="2:13" x14ac:dyDescent="0.25">
      <c r="B7" t="s">
        <v>3</v>
      </c>
      <c r="C7" s="56">
        <v>2016</v>
      </c>
    </row>
    <row r="8" spans="2:13" x14ac:dyDescent="0.25">
      <c r="B8" t="s">
        <v>4</v>
      </c>
      <c r="C8" t="s">
        <v>130</v>
      </c>
    </row>
    <row r="9" spans="2:13" ht="15" customHeight="1" x14ac:dyDescent="0.25">
      <c r="B9" t="s">
        <v>6</v>
      </c>
      <c r="C9" s="61" t="s">
        <v>15</v>
      </c>
      <c r="D9" s="61"/>
      <c r="E9" s="61"/>
      <c r="F9" s="61"/>
      <c r="I9" s="2"/>
      <c r="J9" s="1"/>
      <c r="K9" s="1"/>
      <c r="L9" s="1"/>
    </row>
    <row r="10" spans="2:13" ht="15" customHeight="1" x14ac:dyDescent="0.25">
      <c r="B10" t="s">
        <v>5</v>
      </c>
      <c r="C10" s="67" t="s">
        <v>16</v>
      </c>
      <c r="D10" s="67"/>
      <c r="E10" s="67"/>
      <c r="F10" s="67"/>
      <c r="G10" s="5"/>
      <c r="I10" s="68"/>
      <c r="J10" s="68"/>
      <c r="K10" s="68"/>
      <c r="L10" s="68"/>
      <c r="M10" s="5"/>
    </row>
    <row r="12" spans="2:13" x14ac:dyDescent="0.25">
      <c r="B12" s="69" t="s">
        <v>9</v>
      </c>
      <c r="C12" s="69"/>
      <c r="D12" s="59" t="s">
        <v>50</v>
      </c>
      <c r="E12" s="59" t="s">
        <v>20</v>
      </c>
      <c r="F12" s="24" t="s">
        <v>51</v>
      </c>
      <c r="G12" s="24" t="s">
        <v>52</v>
      </c>
      <c r="H12" s="24" t="s">
        <v>53</v>
      </c>
    </row>
    <row r="13" spans="2:13" x14ac:dyDescent="0.25">
      <c r="B13" s="65" t="s">
        <v>54</v>
      </c>
      <c r="C13" s="8" t="s">
        <v>17</v>
      </c>
      <c r="D13" s="9">
        <v>83</v>
      </c>
      <c r="E13" s="9">
        <v>141</v>
      </c>
      <c r="F13" s="9">
        <v>3958</v>
      </c>
      <c r="G13" s="9">
        <v>1052</v>
      </c>
      <c r="H13" s="10">
        <f>SUM(D13:G13)</f>
        <v>5234</v>
      </c>
    </row>
    <row r="14" spans="2:13" x14ac:dyDescent="0.25">
      <c r="B14" s="65"/>
      <c r="C14" s="8" t="s">
        <v>18</v>
      </c>
      <c r="D14" s="9">
        <v>102</v>
      </c>
      <c r="E14" s="9">
        <v>176</v>
      </c>
      <c r="F14" s="9">
        <v>4696</v>
      </c>
      <c r="G14" s="9">
        <v>1575</v>
      </c>
      <c r="H14" s="10">
        <f>SUM(D14:G14)</f>
        <v>6549</v>
      </c>
    </row>
    <row r="15" spans="2:13" x14ac:dyDescent="0.25">
      <c r="B15" s="65"/>
      <c r="C15" s="8" t="s">
        <v>19</v>
      </c>
      <c r="D15" s="11">
        <f>IFERROR((D13/D14),0)</f>
        <v>0.81372549019607843</v>
      </c>
      <c r="E15" s="11">
        <f>IFERROR((E13/E14),0)</f>
        <v>0.80113636363636365</v>
      </c>
      <c r="F15" s="11">
        <f>IFERROR((F13/F14),0)</f>
        <v>0.84284497444633732</v>
      </c>
      <c r="G15" s="11">
        <f>IFERROR((G13/G14),0)</f>
        <v>0.66793650793650794</v>
      </c>
      <c r="H15" s="11">
        <f t="shared" ref="H15" si="0">IFERROR((H13/H14),0)</f>
        <v>0.79920598564666356</v>
      </c>
    </row>
    <row r="16" spans="2:13" x14ac:dyDescent="0.25">
      <c r="B16" s="65" t="s">
        <v>55</v>
      </c>
      <c r="C16" s="8" t="s">
        <v>17</v>
      </c>
      <c r="D16" s="9">
        <v>143</v>
      </c>
      <c r="E16" s="9">
        <v>95</v>
      </c>
      <c r="F16" s="9">
        <v>5482</v>
      </c>
      <c r="G16" s="9">
        <v>1687</v>
      </c>
      <c r="H16" s="10">
        <f>SUM(D16:G16)</f>
        <v>7407</v>
      </c>
    </row>
    <row r="17" spans="2:8" x14ac:dyDescent="0.25">
      <c r="B17" s="65"/>
      <c r="C17" s="8" t="s">
        <v>18</v>
      </c>
      <c r="D17" s="9">
        <v>236</v>
      </c>
      <c r="E17" s="9">
        <v>170</v>
      </c>
      <c r="F17" s="9">
        <v>7939</v>
      </c>
      <c r="G17" s="9">
        <v>1803</v>
      </c>
      <c r="H17" s="10">
        <f>SUM(D17:G17)</f>
        <v>10148</v>
      </c>
    </row>
    <row r="18" spans="2:8" x14ac:dyDescent="0.25">
      <c r="B18" s="65"/>
      <c r="C18" s="8" t="s">
        <v>19</v>
      </c>
      <c r="D18" s="11">
        <f>IFERROR((D16/D17),0)</f>
        <v>0.60593220338983056</v>
      </c>
      <c r="E18" s="11">
        <f>IFERROR((E16/E17),0)</f>
        <v>0.55882352941176472</v>
      </c>
      <c r="F18" s="11">
        <f>IFERROR((F16/F17),0)</f>
        <v>0.69051517823403452</v>
      </c>
      <c r="G18" s="11">
        <f>IFERROR((G16/G17),0)</f>
        <v>0.93566278424847471</v>
      </c>
      <c r="H18" s="11">
        <f t="shared" ref="H18" si="1">IFERROR((H16/H17),0)</f>
        <v>0.72989751675206938</v>
      </c>
    </row>
    <row r="19" spans="2:8" x14ac:dyDescent="0.25">
      <c r="B19" s="65" t="s">
        <v>56</v>
      </c>
      <c r="C19" s="8" t="s">
        <v>17</v>
      </c>
      <c r="D19" s="9">
        <v>91</v>
      </c>
      <c r="E19" s="9">
        <v>148</v>
      </c>
      <c r="F19" s="9">
        <v>1502</v>
      </c>
      <c r="G19" s="9">
        <v>208</v>
      </c>
      <c r="H19" s="10">
        <f>SUM(D19:G19)</f>
        <v>1949</v>
      </c>
    </row>
    <row r="20" spans="2:8" x14ac:dyDescent="0.25">
      <c r="B20" s="65"/>
      <c r="C20" s="8" t="s">
        <v>18</v>
      </c>
      <c r="D20" s="9">
        <v>136</v>
      </c>
      <c r="E20" s="9">
        <v>231</v>
      </c>
      <c r="F20" s="9">
        <v>2131</v>
      </c>
      <c r="G20" s="9">
        <v>233</v>
      </c>
      <c r="H20" s="10">
        <f>SUM(D20:G20)</f>
        <v>2731</v>
      </c>
    </row>
    <row r="21" spans="2:8" x14ac:dyDescent="0.25">
      <c r="B21" s="65"/>
      <c r="C21" s="8" t="s">
        <v>19</v>
      </c>
      <c r="D21" s="11">
        <f>IFERROR((D19/D20),0)</f>
        <v>0.66911764705882348</v>
      </c>
      <c r="E21" s="11">
        <f t="shared" ref="E21:H21" si="2">IFERROR((E19/E20),0)</f>
        <v>0.64069264069264065</v>
      </c>
      <c r="F21" s="11">
        <f t="shared" si="2"/>
        <v>0.70483341154387613</v>
      </c>
      <c r="G21" s="11">
        <f t="shared" si="2"/>
        <v>0.89270386266094426</v>
      </c>
      <c r="H21" s="11">
        <f t="shared" si="2"/>
        <v>0.71365800073233243</v>
      </c>
    </row>
    <row r="22" spans="2:8" x14ac:dyDescent="0.25">
      <c r="B22" s="65" t="s">
        <v>57</v>
      </c>
      <c r="C22" s="8" t="s">
        <v>17</v>
      </c>
      <c r="D22" s="9">
        <v>133</v>
      </c>
      <c r="E22" s="9">
        <v>216</v>
      </c>
      <c r="F22" s="9">
        <v>4481</v>
      </c>
      <c r="G22" s="9">
        <v>852</v>
      </c>
      <c r="H22" s="10">
        <f>SUM(D22:G22)</f>
        <v>5682</v>
      </c>
    </row>
    <row r="23" spans="2:8" x14ac:dyDescent="0.25">
      <c r="B23" s="65"/>
      <c r="C23" s="8" t="s">
        <v>18</v>
      </c>
      <c r="D23" s="9">
        <v>169</v>
      </c>
      <c r="E23" s="9">
        <v>280</v>
      </c>
      <c r="F23" s="9">
        <v>5695</v>
      </c>
      <c r="G23" s="9">
        <v>933</v>
      </c>
      <c r="H23" s="10">
        <f>SUM(D23:G23)</f>
        <v>7077</v>
      </c>
    </row>
    <row r="24" spans="2:8" x14ac:dyDescent="0.25">
      <c r="B24" s="65"/>
      <c r="C24" s="8" t="s">
        <v>19</v>
      </c>
      <c r="D24" s="11">
        <f>IFERROR((D22/D23),0)</f>
        <v>0.78698224852071008</v>
      </c>
      <c r="E24" s="11">
        <f t="shared" ref="E24:H24" si="3">IFERROR((E22/E23),0)</f>
        <v>0.77142857142857146</v>
      </c>
      <c r="F24" s="11">
        <f t="shared" si="3"/>
        <v>0.78683055311676908</v>
      </c>
      <c r="G24" s="11">
        <f t="shared" si="3"/>
        <v>0.91318327974276525</v>
      </c>
      <c r="H24" s="11">
        <f t="shared" si="3"/>
        <v>0.8028825773632895</v>
      </c>
    </row>
    <row r="25" spans="2:8" x14ac:dyDescent="0.25">
      <c r="B25" s="65" t="s">
        <v>58</v>
      </c>
      <c r="C25" s="8" t="s">
        <v>17</v>
      </c>
      <c r="D25" s="9">
        <v>53</v>
      </c>
      <c r="E25" s="9">
        <v>52</v>
      </c>
      <c r="F25" s="9">
        <v>2041</v>
      </c>
      <c r="G25" s="9">
        <v>239</v>
      </c>
      <c r="H25" s="10">
        <f>SUM(D25:G25)</f>
        <v>2385</v>
      </c>
    </row>
    <row r="26" spans="2:8" x14ac:dyDescent="0.25">
      <c r="B26" s="65"/>
      <c r="C26" s="8" t="s">
        <v>18</v>
      </c>
      <c r="D26" s="9">
        <v>70</v>
      </c>
      <c r="E26" s="9">
        <v>74</v>
      </c>
      <c r="F26" s="9">
        <v>3126</v>
      </c>
      <c r="G26" s="9">
        <v>260</v>
      </c>
      <c r="H26" s="10">
        <f>SUM(D26:G26)</f>
        <v>3530</v>
      </c>
    </row>
    <row r="27" spans="2:8" x14ac:dyDescent="0.25">
      <c r="B27" s="65"/>
      <c r="C27" s="8" t="s">
        <v>19</v>
      </c>
      <c r="D27" s="11">
        <f>IFERROR((D25/D26),0)</f>
        <v>0.75714285714285712</v>
      </c>
      <c r="E27" s="11">
        <f t="shared" ref="E27:H27" si="4">IFERROR((E25/E26),0)</f>
        <v>0.70270270270270274</v>
      </c>
      <c r="F27" s="11">
        <f t="shared" si="4"/>
        <v>0.65291106845809344</v>
      </c>
      <c r="G27" s="11">
        <f t="shared" si="4"/>
        <v>0.91923076923076918</v>
      </c>
      <c r="H27" s="11">
        <f t="shared" si="4"/>
        <v>0.67563739376770537</v>
      </c>
    </row>
    <row r="28" spans="2:8" x14ac:dyDescent="0.25">
      <c r="B28" s="65" t="s">
        <v>59</v>
      </c>
      <c r="C28" s="8" t="s">
        <v>17</v>
      </c>
      <c r="D28" s="9">
        <v>155</v>
      </c>
      <c r="E28" s="9">
        <v>102</v>
      </c>
      <c r="F28" s="9">
        <v>4010</v>
      </c>
      <c r="G28" s="9">
        <v>1083</v>
      </c>
      <c r="H28" s="10">
        <f>SUM(D28:G28)</f>
        <v>5350</v>
      </c>
    </row>
    <row r="29" spans="2:8" x14ac:dyDescent="0.25">
      <c r="B29" s="65"/>
      <c r="C29" s="8" t="s">
        <v>18</v>
      </c>
      <c r="D29" s="9">
        <v>186</v>
      </c>
      <c r="E29" s="9">
        <v>124</v>
      </c>
      <c r="F29" s="9">
        <v>4954</v>
      </c>
      <c r="G29" s="9">
        <v>1104</v>
      </c>
      <c r="H29" s="10">
        <f>SUM(D29:G29)</f>
        <v>6368</v>
      </c>
    </row>
    <row r="30" spans="2:8" x14ac:dyDescent="0.25">
      <c r="B30" s="65"/>
      <c r="C30" s="8" t="s">
        <v>19</v>
      </c>
      <c r="D30" s="11">
        <f>IFERROR((D28/D29),0)</f>
        <v>0.83333333333333337</v>
      </c>
      <c r="E30" s="11">
        <f t="shared" ref="E30:H30" si="5">IFERROR((E28/E29),0)</f>
        <v>0.82258064516129037</v>
      </c>
      <c r="F30" s="11">
        <f t="shared" si="5"/>
        <v>0.80944691158659665</v>
      </c>
      <c r="G30" s="11">
        <f t="shared" si="5"/>
        <v>0.98097826086956519</v>
      </c>
      <c r="H30" s="11">
        <f t="shared" si="5"/>
        <v>0.84013819095477382</v>
      </c>
    </row>
    <row r="31" spans="2:8" x14ac:dyDescent="0.25">
      <c r="B31" s="65" t="s">
        <v>129</v>
      </c>
      <c r="C31" s="8" t="s">
        <v>17</v>
      </c>
      <c r="D31" s="9">
        <v>288</v>
      </c>
      <c r="E31" s="9">
        <v>225</v>
      </c>
      <c r="F31" s="9">
        <v>2709</v>
      </c>
      <c r="G31" s="9">
        <v>650</v>
      </c>
      <c r="H31" s="10">
        <f>SUM(D31:G31)</f>
        <v>3872</v>
      </c>
    </row>
    <row r="32" spans="2:8" x14ac:dyDescent="0.25">
      <c r="B32" s="65"/>
      <c r="C32" s="8" t="s">
        <v>18</v>
      </c>
      <c r="D32" s="9">
        <v>382</v>
      </c>
      <c r="E32" s="9">
        <v>319</v>
      </c>
      <c r="F32" s="9">
        <v>3518</v>
      </c>
      <c r="G32" s="9">
        <v>696</v>
      </c>
      <c r="H32" s="10">
        <f>SUM(D32:G32)</f>
        <v>4915</v>
      </c>
    </row>
    <row r="33" spans="2:8" x14ac:dyDescent="0.25">
      <c r="B33" s="65"/>
      <c r="C33" s="8" t="s">
        <v>19</v>
      </c>
      <c r="D33" s="11">
        <f>IFERROR((D31/D32),0)</f>
        <v>0.75392670157068065</v>
      </c>
      <c r="E33" s="11">
        <f t="shared" ref="E33:H33" si="6">IFERROR((E31/E32),0)</f>
        <v>0.70532915360501569</v>
      </c>
      <c r="F33" s="11">
        <f t="shared" si="6"/>
        <v>0.77003979533826039</v>
      </c>
      <c r="G33" s="11">
        <f t="shared" si="6"/>
        <v>0.93390804597701149</v>
      </c>
      <c r="H33" s="11">
        <f t="shared" si="6"/>
        <v>0.78779247202441505</v>
      </c>
    </row>
    <row r="34" spans="2:8" x14ac:dyDescent="0.25">
      <c r="B34" s="65" t="s">
        <v>60</v>
      </c>
      <c r="C34" s="8" t="s">
        <v>17</v>
      </c>
      <c r="D34" s="9">
        <v>110</v>
      </c>
      <c r="E34" s="9">
        <v>48</v>
      </c>
      <c r="F34" s="9">
        <v>1958</v>
      </c>
      <c r="G34" s="9">
        <v>221</v>
      </c>
      <c r="H34" s="10">
        <f>SUM(D34:G34)</f>
        <v>2337</v>
      </c>
    </row>
    <row r="35" spans="2:8" x14ac:dyDescent="0.25">
      <c r="B35" s="65"/>
      <c r="C35" s="8" t="s">
        <v>18</v>
      </c>
      <c r="D35" s="9">
        <v>129</v>
      </c>
      <c r="E35" s="9">
        <v>56</v>
      </c>
      <c r="F35" s="9">
        <v>2268</v>
      </c>
      <c r="G35" s="9">
        <v>257</v>
      </c>
      <c r="H35" s="10">
        <f>SUM(D35:G35)</f>
        <v>2710</v>
      </c>
    </row>
    <row r="36" spans="2:8" x14ac:dyDescent="0.25">
      <c r="B36" s="65"/>
      <c r="C36" s="8" t="s">
        <v>19</v>
      </c>
      <c r="D36" s="11">
        <f>IFERROR((D34/D35),0)</f>
        <v>0.8527131782945736</v>
      </c>
      <c r="E36" s="11">
        <f t="shared" ref="E36:H36" si="7">IFERROR((E34/E35),0)</f>
        <v>0.8571428571428571</v>
      </c>
      <c r="F36" s="11">
        <f t="shared" si="7"/>
        <v>0.86331569664902996</v>
      </c>
      <c r="G36" s="11">
        <f t="shared" si="7"/>
        <v>0.8599221789883269</v>
      </c>
      <c r="H36" s="11">
        <f t="shared" si="7"/>
        <v>0.86236162361623614</v>
      </c>
    </row>
    <row r="37" spans="2:8" x14ac:dyDescent="0.25">
      <c r="B37" s="65" t="s">
        <v>61</v>
      </c>
      <c r="C37" s="8" t="s">
        <v>17</v>
      </c>
      <c r="D37" s="9">
        <v>126</v>
      </c>
      <c r="E37" s="9">
        <v>123</v>
      </c>
      <c r="F37" s="9">
        <v>1734</v>
      </c>
      <c r="G37" s="9">
        <v>173</v>
      </c>
      <c r="H37" s="10">
        <f>SUM(D37:G37)</f>
        <v>2156</v>
      </c>
    </row>
    <row r="38" spans="2:8" x14ac:dyDescent="0.25">
      <c r="B38" s="65"/>
      <c r="C38" s="8" t="s">
        <v>18</v>
      </c>
      <c r="D38" s="9">
        <v>158</v>
      </c>
      <c r="E38" s="9">
        <v>157</v>
      </c>
      <c r="F38" s="9">
        <v>2206</v>
      </c>
      <c r="G38" s="9">
        <v>205</v>
      </c>
      <c r="H38" s="10">
        <f>SUM(D38:G38)</f>
        <v>2726</v>
      </c>
    </row>
    <row r="39" spans="2:8" x14ac:dyDescent="0.25">
      <c r="B39" s="65"/>
      <c r="C39" s="8" t="s">
        <v>19</v>
      </c>
      <c r="D39" s="11">
        <f>IFERROR((D37/D38),0)</f>
        <v>0.79746835443037978</v>
      </c>
      <c r="E39" s="11">
        <f t="shared" ref="E39:H39" si="8">IFERROR((E37/E38),0)</f>
        <v>0.78343949044585992</v>
      </c>
      <c r="F39" s="11">
        <f t="shared" si="8"/>
        <v>0.78603807796917502</v>
      </c>
      <c r="G39" s="11">
        <f t="shared" si="8"/>
        <v>0.84390243902439022</v>
      </c>
      <c r="H39" s="11">
        <f t="shared" si="8"/>
        <v>0.79090242112986064</v>
      </c>
    </row>
    <row r="40" spans="2:8" x14ac:dyDescent="0.25">
      <c r="B40" s="65" t="s">
        <v>62</v>
      </c>
      <c r="C40" s="8" t="s">
        <v>17</v>
      </c>
      <c r="D40" s="9">
        <v>137</v>
      </c>
      <c r="E40" s="9">
        <v>59</v>
      </c>
      <c r="F40" s="9">
        <v>2673</v>
      </c>
      <c r="G40" s="9">
        <v>224</v>
      </c>
      <c r="H40" s="10">
        <f>SUM(D40:G40)</f>
        <v>3093</v>
      </c>
    </row>
    <row r="41" spans="2:8" x14ac:dyDescent="0.25">
      <c r="B41" s="65"/>
      <c r="C41" s="8" t="s">
        <v>18</v>
      </c>
      <c r="D41" s="9">
        <v>182</v>
      </c>
      <c r="E41" s="9">
        <v>79</v>
      </c>
      <c r="F41" s="9">
        <v>3592</v>
      </c>
      <c r="G41" s="9">
        <v>266</v>
      </c>
      <c r="H41" s="10">
        <f>SUM(D41:G41)</f>
        <v>4119</v>
      </c>
    </row>
    <row r="42" spans="2:8" x14ac:dyDescent="0.25">
      <c r="B42" s="65"/>
      <c r="C42" s="8" t="s">
        <v>19</v>
      </c>
      <c r="D42" s="11">
        <f>IFERROR((D40/D41),0)</f>
        <v>0.75274725274725274</v>
      </c>
      <c r="E42" s="11">
        <f t="shared" ref="E42:H42" si="9">IFERROR((E40/E41),0)</f>
        <v>0.74683544303797467</v>
      </c>
      <c r="F42" s="11">
        <f t="shared" si="9"/>
        <v>0.74415367483296213</v>
      </c>
      <c r="G42" s="11">
        <f t="shared" si="9"/>
        <v>0.84210526315789469</v>
      </c>
      <c r="H42" s="11">
        <f t="shared" si="9"/>
        <v>0.75091041514930812</v>
      </c>
    </row>
    <row r="43" spans="2:8" x14ac:dyDescent="0.25">
      <c r="B43" s="65" t="s">
        <v>63</v>
      </c>
      <c r="C43" s="8" t="s">
        <v>17</v>
      </c>
      <c r="D43" s="9">
        <v>41</v>
      </c>
      <c r="E43" s="9">
        <v>19</v>
      </c>
      <c r="F43" s="9">
        <v>2531</v>
      </c>
      <c r="G43" s="9">
        <v>107</v>
      </c>
      <c r="H43" s="10">
        <f>SUM(D43:G43)</f>
        <v>2698</v>
      </c>
    </row>
    <row r="44" spans="2:8" x14ac:dyDescent="0.25">
      <c r="B44" s="65"/>
      <c r="C44" s="8" t="s">
        <v>18</v>
      </c>
      <c r="D44" s="9">
        <v>57</v>
      </c>
      <c r="E44" s="9">
        <v>24</v>
      </c>
      <c r="F44" s="9">
        <v>3611</v>
      </c>
      <c r="G44" s="9">
        <v>127</v>
      </c>
      <c r="H44" s="10">
        <f>SUM(D44:G44)</f>
        <v>3819</v>
      </c>
    </row>
    <row r="45" spans="2:8" x14ac:dyDescent="0.25">
      <c r="B45" s="65"/>
      <c r="C45" s="8" t="s">
        <v>19</v>
      </c>
      <c r="D45" s="11">
        <f>IFERROR((D43/D44),0)</f>
        <v>0.7192982456140351</v>
      </c>
      <c r="E45" s="11">
        <f t="shared" ref="E45:H45" si="10">IFERROR((E43/E44),0)</f>
        <v>0.79166666666666663</v>
      </c>
      <c r="F45" s="11">
        <f t="shared" si="10"/>
        <v>0.70091387427305452</v>
      </c>
      <c r="G45" s="11">
        <f t="shared" si="10"/>
        <v>0.84251968503937003</v>
      </c>
      <c r="H45" s="11">
        <f t="shared" si="10"/>
        <v>0.70646766169154229</v>
      </c>
    </row>
    <row r="46" spans="2:8" x14ac:dyDescent="0.25">
      <c r="B46" s="65" t="s">
        <v>64</v>
      </c>
      <c r="C46" s="8" t="s">
        <v>17</v>
      </c>
      <c r="D46" s="9">
        <v>5</v>
      </c>
      <c r="E46" s="9">
        <v>1</v>
      </c>
      <c r="F46" s="9">
        <v>596</v>
      </c>
      <c r="G46" s="9">
        <v>30</v>
      </c>
      <c r="H46" s="10">
        <f>SUM(D46:G46)</f>
        <v>632</v>
      </c>
    </row>
    <row r="47" spans="2:8" x14ac:dyDescent="0.25">
      <c r="B47" s="65"/>
      <c r="C47" s="8" t="s">
        <v>18</v>
      </c>
      <c r="D47" s="9">
        <v>7</v>
      </c>
      <c r="E47" s="9">
        <v>2</v>
      </c>
      <c r="F47" s="9">
        <v>999</v>
      </c>
      <c r="G47" s="9">
        <v>58</v>
      </c>
      <c r="H47" s="10">
        <f>SUM(D47:G47)</f>
        <v>1066</v>
      </c>
    </row>
    <row r="48" spans="2:8" x14ac:dyDescent="0.25">
      <c r="B48" s="65"/>
      <c r="C48" s="8" t="s">
        <v>19</v>
      </c>
      <c r="D48" s="11">
        <f>IFERROR((D46/D47),0)</f>
        <v>0.7142857142857143</v>
      </c>
      <c r="E48" s="11">
        <f t="shared" ref="E48:H48" si="11">IFERROR((E46/E47),0)</f>
        <v>0.5</v>
      </c>
      <c r="F48" s="11">
        <f t="shared" si="11"/>
        <v>0.59659659659659658</v>
      </c>
      <c r="G48" s="11">
        <f t="shared" si="11"/>
        <v>0.51724137931034486</v>
      </c>
      <c r="H48" s="11">
        <f t="shared" si="11"/>
        <v>0.59287054409005624</v>
      </c>
    </row>
    <row r="49" spans="2:8" x14ac:dyDescent="0.25">
      <c r="B49" s="65" t="s">
        <v>65</v>
      </c>
      <c r="C49" s="8" t="s">
        <v>17</v>
      </c>
      <c r="D49" s="9">
        <v>49</v>
      </c>
      <c r="E49" s="9">
        <v>7</v>
      </c>
      <c r="F49" s="9">
        <v>1744</v>
      </c>
      <c r="G49" s="9">
        <v>51</v>
      </c>
      <c r="H49" s="10">
        <f>SUM(D49:G49)</f>
        <v>1851</v>
      </c>
    </row>
    <row r="50" spans="2:8" x14ac:dyDescent="0.25">
      <c r="B50" s="65"/>
      <c r="C50" s="8" t="s">
        <v>18</v>
      </c>
      <c r="D50" s="9">
        <v>70</v>
      </c>
      <c r="E50" s="9">
        <v>7</v>
      </c>
      <c r="F50" s="9">
        <v>2189</v>
      </c>
      <c r="G50" s="9">
        <v>63</v>
      </c>
      <c r="H50" s="10">
        <f>SUM(D50:G50)</f>
        <v>2329</v>
      </c>
    </row>
    <row r="51" spans="2:8" x14ac:dyDescent="0.25">
      <c r="B51" s="65"/>
      <c r="C51" s="8" t="s">
        <v>19</v>
      </c>
      <c r="D51" s="11">
        <f>IFERROR((D49/D50),0)</f>
        <v>0.7</v>
      </c>
      <c r="E51" s="11">
        <f t="shared" ref="E51:H51" si="12">IFERROR((E49/E50),0)</f>
        <v>1</v>
      </c>
      <c r="F51" s="11">
        <f t="shared" si="12"/>
        <v>0.79671082686158068</v>
      </c>
      <c r="G51" s="11">
        <f t="shared" si="12"/>
        <v>0.80952380952380953</v>
      </c>
      <c r="H51" s="11">
        <f t="shared" si="12"/>
        <v>0.79476170030055815</v>
      </c>
    </row>
    <row r="52" spans="2:8" x14ac:dyDescent="0.25">
      <c r="B52" s="65" t="s">
        <v>66</v>
      </c>
      <c r="C52" s="8" t="s">
        <v>17</v>
      </c>
      <c r="D52" s="9">
        <v>146</v>
      </c>
      <c r="E52" s="9">
        <v>85</v>
      </c>
      <c r="F52" s="9">
        <v>857</v>
      </c>
      <c r="G52" s="9">
        <v>355</v>
      </c>
      <c r="H52" s="10">
        <f>SUM(D52:G52)</f>
        <v>1443</v>
      </c>
    </row>
    <row r="53" spans="2:8" x14ac:dyDescent="0.25">
      <c r="B53" s="65"/>
      <c r="C53" s="8" t="s">
        <v>18</v>
      </c>
      <c r="D53" s="9">
        <v>211</v>
      </c>
      <c r="E53" s="9">
        <v>126</v>
      </c>
      <c r="F53" s="9">
        <v>1239</v>
      </c>
      <c r="G53" s="9">
        <v>432</v>
      </c>
      <c r="H53" s="10">
        <f>SUM(D53:G53)</f>
        <v>2008</v>
      </c>
    </row>
    <row r="54" spans="2:8" x14ac:dyDescent="0.25">
      <c r="B54" s="65"/>
      <c r="C54" s="8" t="s">
        <v>19</v>
      </c>
      <c r="D54" s="11">
        <f>IFERROR((D52/D53),0)</f>
        <v>0.69194312796208535</v>
      </c>
      <c r="E54" s="11">
        <f t="shared" ref="E54:H54" si="13">IFERROR((E52/E53),0)</f>
        <v>0.67460317460317465</v>
      </c>
      <c r="F54" s="11">
        <f t="shared" si="13"/>
        <v>0.69168684422921711</v>
      </c>
      <c r="G54" s="11">
        <f t="shared" si="13"/>
        <v>0.8217592592592593</v>
      </c>
      <c r="H54" s="11">
        <f t="shared" si="13"/>
        <v>0.71862549800796816</v>
      </c>
    </row>
    <row r="55" spans="2:8" x14ac:dyDescent="0.25">
      <c r="B55" s="65" t="s">
        <v>67</v>
      </c>
      <c r="C55" s="8" t="s">
        <v>17</v>
      </c>
      <c r="D55" s="9">
        <v>139</v>
      </c>
      <c r="E55" s="9">
        <v>143</v>
      </c>
      <c r="F55" s="9">
        <v>1975</v>
      </c>
      <c r="G55" s="9">
        <v>343</v>
      </c>
      <c r="H55" s="10">
        <f>SUM(D55:G55)</f>
        <v>2600</v>
      </c>
    </row>
    <row r="56" spans="2:8" x14ac:dyDescent="0.25">
      <c r="B56" s="65"/>
      <c r="C56" s="8" t="s">
        <v>18</v>
      </c>
      <c r="D56" s="9">
        <v>173</v>
      </c>
      <c r="E56" s="9">
        <v>163</v>
      </c>
      <c r="F56" s="9">
        <v>2228</v>
      </c>
      <c r="G56" s="9">
        <v>349</v>
      </c>
      <c r="H56" s="10">
        <f>SUM(D56:G56)</f>
        <v>2913</v>
      </c>
    </row>
    <row r="57" spans="2:8" x14ac:dyDescent="0.25">
      <c r="B57" s="65"/>
      <c r="C57" s="8" t="s">
        <v>19</v>
      </c>
      <c r="D57" s="11">
        <f>IFERROR((D55/D56),0)</f>
        <v>0.80346820809248554</v>
      </c>
      <c r="E57" s="11">
        <f t="shared" ref="E57:H57" si="14">IFERROR((E55/E56),0)</f>
        <v>0.87730061349693256</v>
      </c>
      <c r="F57" s="11">
        <f t="shared" si="14"/>
        <v>0.88644524236983846</v>
      </c>
      <c r="G57" s="11">
        <f t="shared" si="14"/>
        <v>0.98280802292263614</v>
      </c>
      <c r="H57" s="11">
        <f t="shared" si="14"/>
        <v>0.8925506350841057</v>
      </c>
    </row>
    <row r="58" spans="2:8" x14ac:dyDescent="0.25">
      <c r="B58" s="65" t="s">
        <v>126</v>
      </c>
      <c r="C58" s="8" t="s">
        <v>17</v>
      </c>
      <c r="D58" s="9">
        <v>97</v>
      </c>
      <c r="E58" s="9">
        <v>92</v>
      </c>
      <c r="F58" s="9">
        <v>1832</v>
      </c>
      <c r="G58" s="9">
        <v>1824</v>
      </c>
      <c r="H58" s="10">
        <f>SUM(D58:G58)</f>
        <v>3845</v>
      </c>
    </row>
    <row r="59" spans="2:8" x14ac:dyDescent="0.25">
      <c r="B59" s="65"/>
      <c r="C59" s="8" t="s">
        <v>18</v>
      </c>
      <c r="D59" s="9">
        <v>120</v>
      </c>
      <c r="E59" s="9">
        <v>117</v>
      </c>
      <c r="F59" s="9">
        <v>2279</v>
      </c>
      <c r="G59" s="9">
        <v>1994</v>
      </c>
      <c r="H59" s="10">
        <f>SUM(D59:G59)</f>
        <v>4510</v>
      </c>
    </row>
    <row r="60" spans="2:8" x14ac:dyDescent="0.25">
      <c r="B60" s="65"/>
      <c r="C60" s="8" t="s">
        <v>19</v>
      </c>
      <c r="D60" s="11">
        <f>IFERROR((D58/D59),0)</f>
        <v>0.80833333333333335</v>
      </c>
      <c r="E60" s="11">
        <f t="shared" ref="E60:H60" si="15">IFERROR((E58/E59),0)</f>
        <v>0.78632478632478631</v>
      </c>
      <c r="F60" s="11">
        <f t="shared" si="15"/>
        <v>0.80386134269416409</v>
      </c>
      <c r="G60" s="11">
        <f t="shared" si="15"/>
        <v>0.91474423269809424</v>
      </c>
      <c r="H60" s="11">
        <f t="shared" si="15"/>
        <v>0.85254988913525498</v>
      </c>
    </row>
    <row r="61" spans="2:8" x14ac:dyDescent="0.25">
      <c r="B61" s="65" t="s">
        <v>90</v>
      </c>
      <c r="C61" s="8" t="s">
        <v>17</v>
      </c>
      <c r="D61" s="9">
        <v>295</v>
      </c>
      <c r="E61" s="9">
        <v>3</v>
      </c>
      <c r="F61" s="9">
        <v>7281</v>
      </c>
      <c r="G61" s="9">
        <v>1731</v>
      </c>
      <c r="H61" s="10">
        <f>SUM(D61:G61)</f>
        <v>9310</v>
      </c>
    </row>
    <row r="62" spans="2:8" x14ac:dyDescent="0.25">
      <c r="B62" s="65"/>
      <c r="C62" s="8" t="s">
        <v>18</v>
      </c>
      <c r="D62" s="9">
        <v>339</v>
      </c>
      <c r="E62" s="9">
        <v>3</v>
      </c>
      <c r="F62" s="9">
        <v>8455</v>
      </c>
      <c r="G62" s="9">
        <v>1780</v>
      </c>
      <c r="H62" s="10">
        <f>SUM(D62:G62)</f>
        <v>10577</v>
      </c>
    </row>
    <row r="63" spans="2:8" x14ac:dyDescent="0.25">
      <c r="B63" s="65"/>
      <c r="C63" s="8" t="s">
        <v>19</v>
      </c>
      <c r="D63" s="11">
        <f>IFERROR((D61/D62),0)</f>
        <v>0.87020648967551617</v>
      </c>
      <c r="E63" s="11">
        <f t="shared" ref="E63:H63" si="16">IFERROR((E61/E62),0)</f>
        <v>1</v>
      </c>
      <c r="F63" s="11">
        <f t="shared" si="16"/>
        <v>0.86114725014784155</v>
      </c>
      <c r="G63" s="11">
        <f t="shared" si="16"/>
        <v>0.97247191011235956</v>
      </c>
      <c r="H63" s="11">
        <f t="shared" si="16"/>
        <v>0.88021178027796165</v>
      </c>
    </row>
    <row r="64" spans="2:8" x14ac:dyDescent="0.25">
      <c r="B64" s="65" t="s">
        <v>68</v>
      </c>
      <c r="C64" s="8" t="s">
        <v>17</v>
      </c>
      <c r="D64" s="9">
        <v>133</v>
      </c>
      <c r="E64" s="9">
        <v>70</v>
      </c>
      <c r="F64" s="9">
        <v>2204</v>
      </c>
      <c r="G64" s="9">
        <v>666</v>
      </c>
      <c r="H64" s="10">
        <f>SUM(D64:G64)</f>
        <v>3073</v>
      </c>
    </row>
    <row r="65" spans="2:8" x14ac:dyDescent="0.25">
      <c r="B65" s="65"/>
      <c r="C65" s="8" t="s">
        <v>18</v>
      </c>
      <c r="D65" s="9">
        <v>163</v>
      </c>
      <c r="E65" s="9">
        <v>99</v>
      </c>
      <c r="F65" s="9">
        <v>2626</v>
      </c>
      <c r="G65" s="9">
        <v>705</v>
      </c>
      <c r="H65" s="10">
        <f>SUM(D65:G65)</f>
        <v>3593</v>
      </c>
    </row>
    <row r="66" spans="2:8" x14ac:dyDescent="0.25">
      <c r="B66" s="65"/>
      <c r="C66" s="8" t="s">
        <v>19</v>
      </c>
      <c r="D66" s="11">
        <f>IFERROR((D64/D65),0)</f>
        <v>0.81595092024539873</v>
      </c>
      <c r="E66" s="11">
        <f t="shared" ref="E66:H66" si="17">IFERROR((E64/E65),0)</f>
        <v>0.70707070707070707</v>
      </c>
      <c r="F66" s="11">
        <f t="shared" si="17"/>
        <v>0.83929931454683926</v>
      </c>
      <c r="G66" s="11">
        <f t="shared" si="17"/>
        <v>0.94468085106382982</v>
      </c>
      <c r="H66" s="11">
        <f t="shared" si="17"/>
        <v>0.85527414416921788</v>
      </c>
    </row>
    <row r="67" spans="2:8" x14ac:dyDescent="0.25">
      <c r="B67" s="65" t="s">
        <v>87</v>
      </c>
      <c r="C67" s="8" t="s">
        <v>17</v>
      </c>
      <c r="D67" s="9">
        <v>154</v>
      </c>
      <c r="E67" s="9">
        <v>150</v>
      </c>
      <c r="F67" s="9">
        <v>3227</v>
      </c>
      <c r="G67" s="9">
        <v>2068</v>
      </c>
      <c r="H67" s="10">
        <f>SUM(D67:G67)</f>
        <v>5599</v>
      </c>
    </row>
    <row r="68" spans="2:8" x14ac:dyDescent="0.25">
      <c r="B68" s="65"/>
      <c r="C68" s="8" t="s">
        <v>18</v>
      </c>
      <c r="D68" s="9">
        <v>214</v>
      </c>
      <c r="E68" s="9">
        <v>221</v>
      </c>
      <c r="F68" s="9">
        <v>4355</v>
      </c>
      <c r="G68" s="9">
        <v>2299</v>
      </c>
      <c r="H68" s="10">
        <f>SUM(D68:G68)</f>
        <v>7089</v>
      </c>
    </row>
    <row r="69" spans="2:8" x14ac:dyDescent="0.25">
      <c r="B69" s="65"/>
      <c r="C69" s="8" t="s">
        <v>19</v>
      </c>
      <c r="D69" s="11">
        <f>IFERROR((D67/D68),0)</f>
        <v>0.71962616822429903</v>
      </c>
      <c r="E69" s="11">
        <f t="shared" ref="E69:H69" si="18">IFERROR((E67/E68),0)</f>
        <v>0.67873303167420818</v>
      </c>
      <c r="F69" s="11">
        <f t="shared" si="18"/>
        <v>0.74098737083811705</v>
      </c>
      <c r="G69" s="11">
        <f t="shared" si="18"/>
        <v>0.8995215311004785</v>
      </c>
      <c r="H69" s="11">
        <f t="shared" si="18"/>
        <v>0.78981520665820282</v>
      </c>
    </row>
    <row r="70" spans="2:8" x14ac:dyDescent="0.25">
      <c r="B70" s="65" t="s">
        <v>88</v>
      </c>
      <c r="C70" s="8" t="s">
        <v>17</v>
      </c>
      <c r="D70" s="9">
        <v>613</v>
      </c>
      <c r="E70" s="9">
        <v>1178</v>
      </c>
      <c r="F70" s="9">
        <v>4872</v>
      </c>
      <c r="G70" s="9">
        <v>2235</v>
      </c>
      <c r="H70" s="10">
        <f>SUM(D70:G70)</f>
        <v>8898</v>
      </c>
    </row>
    <row r="71" spans="2:8" x14ac:dyDescent="0.25">
      <c r="B71" s="65"/>
      <c r="C71" s="8" t="s">
        <v>18</v>
      </c>
      <c r="D71" s="9">
        <v>960</v>
      </c>
      <c r="E71" s="9">
        <v>1863</v>
      </c>
      <c r="F71" s="9">
        <v>7137</v>
      </c>
      <c r="G71" s="9">
        <v>2579</v>
      </c>
      <c r="H71" s="10">
        <f>SUM(D71:G71)</f>
        <v>12539</v>
      </c>
    </row>
    <row r="72" spans="2:8" x14ac:dyDescent="0.25">
      <c r="B72" s="65"/>
      <c r="C72" s="8" t="s">
        <v>19</v>
      </c>
      <c r="D72" s="11">
        <f>IFERROR((D70/D71),0)</f>
        <v>0.63854166666666667</v>
      </c>
      <c r="E72" s="11">
        <f t="shared" ref="E72:H72" si="19">IFERROR((E70/E71),0)</f>
        <v>0.63231347289318307</v>
      </c>
      <c r="F72" s="11">
        <f t="shared" si="19"/>
        <v>0.68263976460697773</v>
      </c>
      <c r="G72" s="11">
        <f t="shared" si="19"/>
        <v>0.86661496704148899</v>
      </c>
      <c r="H72" s="11">
        <f t="shared" si="19"/>
        <v>0.70962596698301295</v>
      </c>
    </row>
    <row r="73" spans="2:8" x14ac:dyDescent="0.25">
      <c r="B73" s="65" t="s">
        <v>92</v>
      </c>
      <c r="C73" s="8" t="s">
        <v>17</v>
      </c>
      <c r="D73" s="9">
        <v>35</v>
      </c>
      <c r="E73" s="9">
        <v>38</v>
      </c>
      <c r="F73" s="9">
        <v>1982</v>
      </c>
      <c r="G73" s="9">
        <v>1171</v>
      </c>
      <c r="H73" s="10">
        <f>SUM(D73:G73)</f>
        <v>3226</v>
      </c>
    </row>
    <row r="74" spans="2:8" x14ac:dyDescent="0.25">
      <c r="B74" s="65"/>
      <c r="C74" s="8" t="s">
        <v>18</v>
      </c>
      <c r="D74" s="9">
        <v>55</v>
      </c>
      <c r="E74" s="9">
        <v>50</v>
      </c>
      <c r="F74" s="9">
        <v>2709</v>
      </c>
      <c r="G74" s="9">
        <v>1601</v>
      </c>
      <c r="H74" s="10">
        <f>SUM(D74:G74)</f>
        <v>4415</v>
      </c>
    </row>
    <row r="75" spans="2:8" x14ac:dyDescent="0.25">
      <c r="B75" s="65"/>
      <c r="C75" s="8" t="s">
        <v>19</v>
      </c>
      <c r="D75" s="11">
        <f>IFERROR((D73/D74),0)</f>
        <v>0.63636363636363635</v>
      </c>
      <c r="E75" s="11">
        <f t="shared" ref="E75:H75" si="20">IFERROR((E73/E74),0)</f>
        <v>0.76</v>
      </c>
      <c r="F75" s="11">
        <f t="shared" si="20"/>
        <v>0.73163528977482462</v>
      </c>
      <c r="G75" s="11">
        <f t="shared" si="20"/>
        <v>0.7314178638351031</v>
      </c>
      <c r="H75" s="11">
        <f t="shared" si="20"/>
        <v>0.73069082672706687</v>
      </c>
    </row>
    <row r="76" spans="2:8" x14ac:dyDescent="0.25">
      <c r="B76" s="65" t="s">
        <v>91</v>
      </c>
      <c r="C76" s="8" t="s">
        <v>17</v>
      </c>
      <c r="D76" s="9">
        <v>44</v>
      </c>
      <c r="E76" s="9">
        <v>18</v>
      </c>
      <c r="F76" s="9">
        <v>1770</v>
      </c>
      <c r="G76" s="9">
        <v>480</v>
      </c>
      <c r="H76" s="10">
        <f>SUM(D76:G76)</f>
        <v>2312</v>
      </c>
    </row>
    <row r="77" spans="2:8" x14ac:dyDescent="0.25">
      <c r="B77" s="65"/>
      <c r="C77" s="8" t="s">
        <v>18</v>
      </c>
      <c r="D77" s="9">
        <v>57</v>
      </c>
      <c r="E77" s="9">
        <v>26</v>
      </c>
      <c r="F77" s="9">
        <v>2295</v>
      </c>
      <c r="G77" s="9">
        <v>626</v>
      </c>
      <c r="H77" s="10">
        <f>SUM(D77:G77)</f>
        <v>3004</v>
      </c>
    </row>
    <row r="78" spans="2:8" x14ac:dyDescent="0.25">
      <c r="B78" s="65"/>
      <c r="C78" s="8" t="s">
        <v>19</v>
      </c>
      <c r="D78" s="11">
        <f>IFERROR((D76/D77),0)</f>
        <v>0.77192982456140347</v>
      </c>
      <c r="E78" s="11">
        <f t="shared" ref="E78:H78" si="21">IFERROR((E76/E77),0)</f>
        <v>0.69230769230769229</v>
      </c>
      <c r="F78" s="11">
        <f t="shared" si="21"/>
        <v>0.77124183006535951</v>
      </c>
      <c r="G78" s="11">
        <f t="shared" si="21"/>
        <v>0.76677316293929709</v>
      </c>
      <c r="H78" s="11">
        <f t="shared" si="21"/>
        <v>0.76964047936085223</v>
      </c>
    </row>
    <row r="79" spans="2:8" x14ac:dyDescent="0.25">
      <c r="B79" s="65" t="s">
        <v>69</v>
      </c>
      <c r="C79" s="8" t="s">
        <v>17</v>
      </c>
      <c r="D79" s="9">
        <v>49</v>
      </c>
      <c r="E79" s="9">
        <v>28</v>
      </c>
      <c r="F79" s="9">
        <v>567</v>
      </c>
      <c r="G79" s="9">
        <v>204</v>
      </c>
      <c r="H79" s="10">
        <f>SUM(D79:G79)</f>
        <v>848</v>
      </c>
    </row>
    <row r="80" spans="2:8" x14ac:dyDescent="0.25">
      <c r="B80" s="65"/>
      <c r="C80" s="8" t="s">
        <v>18</v>
      </c>
      <c r="D80" s="9">
        <v>75</v>
      </c>
      <c r="E80" s="9">
        <v>48</v>
      </c>
      <c r="F80" s="9">
        <v>962</v>
      </c>
      <c r="G80" s="9">
        <v>330</v>
      </c>
      <c r="H80" s="10">
        <f>SUM(D80:G80)</f>
        <v>1415</v>
      </c>
    </row>
    <row r="81" spans="2:8" x14ac:dyDescent="0.25">
      <c r="B81" s="65"/>
      <c r="C81" s="8" t="s">
        <v>19</v>
      </c>
      <c r="D81" s="11">
        <f>IFERROR((D79/D80),0)</f>
        <v>0.65333333333333332</v>
      </c>
      <c r="E81" s="11">
        <f t="shared" ref="E81:H81" si="22">IFERROR((E79/E80),0)</f>
        <v>0.58333333333333337</v>
      </c>
      <c r="F81" s="11">
        <f t="shared" si="22"/>
        <v>0.58939708939708935</v>
      </c>
      <c r="G81" s="11">
        <f t="shared" si="22"/>
        <v>0.61818181818181817</v>
      </c>
      <c r="H81" s="11">
        <f t="shared" si="22"/>
        <v>0.59929328621908129</v>
      </c>
    </row>
    <row r="82" spans="2:8" x14ac:dyDescent="0.25">
      <c r="B82" s="65" t="s">
        <v>70</v>
      </c>
      <c r="C82" s="8" t="s">
        <v>17</v>
      </c>
      <c r="D82" s="9">
        <v>62</v>
      </c>
      <c r="E82" s="9">
        <v>101</v>
      </c>
      <c r="F82" s="9">
        <v>2156</v>
      </c>
      <c r="G82" s="9">
        <v>501</v>
      </c>
      <c r="H82" s="10">
        <f>SUM(D82:G82)</f>
        <v>2820</v>
      </c>
    </row>
    <row r="83" spans="2:8" x14ac:dyDescent="0.25">
      <c r="B83" s="65"/>
      <c r="C83" s="8" t="s">
        <v>18</v>
      </c>
      <c r="D83" s="9">
        <v>87</v>
      </c>
      <c r="E83" s="9">
        <v>139</v>
      </c>
      <c r="F83" s="9">
        <v>2854</v>
      </c>
      <c r="G83" s="9">
        <v>577</v>
      </c>
      <c r="H83" s="10">
        <f>SUM(D83:G83)</f>
        <v>3657</v>
      </c>
    </row>
    <row r="84" spans="2:8" x14ac:dyDescent="0.25">
      <c r="B84" s="65"/>
      <c r="C84" s="8" t="s">
        <v>19</v>
      </c>
      <c r="D84" s="11">
        <f>IFERROR((D82/D83),0)</f>
        <v>0.71264367816091956</v>
      </c>
      <c r="E84" s="11">
        <f t="shared" ref="E84:H84" si="23">IFERROR((E82/E83),0)</f>
        <v>0.72661870503597126</v>
      </c>
      <c r="F84" s="11">
        <f t="shared" si="23"/>
        <v>0.75543097407147863</v>
      </c>
      <c r="G84" s="11">
        <f t="shared" si="23"/>
        <v>0.8682842287694974</v>
      </c>
      <c r="H84" s="11">
        <f t="shared" si="23"/>
        <v>0.77112387202625099</v>
      </c>
    </row>
    <row r="85" spans="2:8" x14ac:dyDescent="0.25">
      <c r="B85" s="65" t="s">
        <v>71</v>
      </c>
      <c r="C85" s="8" t="s">
        <v>17</v>
      </c>
      <c r="D85" s="9">
        <v>189</v>
      </c>
      <c r="E85" s="9">
        <v>130</v>
      </c>
      <c r="F85" s="9">
        <v>2119</v>
      </c>
      <c r="G85" s="9">
        <v>1205</v>
      </c>
      <c r="H85" s="10">
        <f>SUM(D85:G85)</f>
        <v>3643</v>
      </c>
    </row>
    <row r="86" spans="2:8" x14ac:dyDescent="0.25">
      <c r="B86" s="65"/>
      <c r="C86" s="8" t="s">
        <v>18</v>
      </c>
      <c r="D86" s="9">
        <v>306</v>
      </c>
      <c r="E86" s="9">
        <v>218</v>
      </c>
      <c r="F86" s="9">
        <v>3194</v>
      </c>
      <c r="G86" s="9">
        <v>1312</v>
      </c>
      <c r="H86" s="10">
        <f>SUM(D86:G86)</f>
        <v>5030</v>
      </c>
    </row>
    <row r="87" spans="2:8" x14ac:dyDescent="0.25">
      <c r="B87" s="65"/>
      <c r="C87" s="8" t="s">
        <v>19</v>
      </c>
      <c r="D87" s="11">
        <f>IFERROR((D85/D86),0)</f>
        <v>0.61764705882352944</v>
      </c>
      <c r="E87" s="11">
        <f t="shared" ref="E87:H87" si="24">IFERROR((E85/E86),0)</f>
        <v>0.59633027522935778</v>
      </c>
      <c r="F87" s="11">
        <f t="shared" si="24"/>
        <v>0.66343143393863491</v>
      </c>
      <c r="G87" s="11">
        <f t="shared" si="24"/>
        <v>0.91844512195121952</v>
      </c>
      <c r="H87" s="11">
        <f t="shared" si="24"/>
        <v>0.72425447316103375</v>
      </c>
    </row>
    <row r="88" spans="2:8" x14ac:dyDescent="0.25">
      <c r="B88" s="65" t="s">
        <v>72</v>
      </c>
      <c r="C88" s="8" t="s">
        <v>17</v>
      </c>
      <c r="D88" s="9">
        <v>107</v>
      </c>
      <c r="E88" s="9">
        <v>62</v>
      </c>
      <c r="F88" s="9">
        <v>1969</v>
      </c>
      <c r="G88" s="9">
        <v>705</v>
      </c>
      <c r="H88" s="10">
        <f>SUM(D88:G88)</f>
        <v>2843</v>
      </c>
    </row>
    <row r="89" spans="2:8" x14ac:dyDescent="0.25">
      <c r="B89" s="65"/>
      <c r="C89" s="8" t="s">
        <v>18</v>
      </c>
      <c r="D89" s="9">
        <v>167</v>
      </c>
      <c r="E89" s="9">
        <v>106</v>
      </c>
      <c r="F89" s="9">
        <v>2794</v>
      </c>
      <c r="G89" s="9">
        <v>813</v>
      </c>
      <c r="H89" s="10">
        <f>SUM(D89:G89)</f>
        <v>3880</v>
      </c>
    </row>
    <row r="90" spans="2:8" x14ac:dyDescent="0.25">
      <c r="B90" s="65"/>
      <c r="C90" s="8" t="s">
        <v>19</v>
      </c>
      <c r="D90" s="11">
        <f>IFERROR((D88/D89),0)</f>
        <v>0.64071856287425155</v>
      </c>
      <c r="E90" s="11">
        <f t="shared" ref="E90:H90" si="25">IFERROR((E88/E89),0)</f>
        <v>0.58490566037735847</v>
      </c>
      <c r="F90" s="11">
        <f t="shared" si="25"/>
        <v>0.70472440944881887</v>
      </c>
      <c r="G90" s="11">
        <f t="shared" si="25"/>
        <v>0.86715867158671589</v>
      </c>
      <c r="H90" s="11">
        <f t="shared" si="25"/>
        <v>0.73273195876288655</v>
      </c>
    </row>
    <row r="91" spans="2:8" x14ac:dyDescent="0.25">
      <c r="B91" s="65" t="s">
        <v>73</v>
      </c>
      <c r="C91" s="8" t="s">
        <v>17</v>
      </c>
      <c r="D91" s="9">
        <v>113</v>
      </c>
      <c r="E91" s="9">
        <v>161</v>
      </c>
      <c r="F91" s="9">
        <v>2475</v>
      </c>
      <c r="G91" s="9">
        <v>1072</v>
      </c>
      <c r="H91" s="10">
        <f>SUM(D91:G91)</f>
        <v>3821</v>
      </c>
    </row>
    <row r="92" spans="2:8" x14ac:dyDescent="0.25">
      <c r="B92" s="65"/>
      <c r="C92" s="8" t="s">
        <v>18</v>
      </c>
      <c r="D92" s="9">
        <v>157</v>
      </c>
      <c r="E92" s="9">
        <v>247</v>
      </c>
      <c r="F92" s="9">
        <v>3449</v>
      </c>
      <c r="G92" s="9">
        <v>1195</v>
      </c>
      <c r="H92" s="10">
        <f>SUM(D92:G92)</f>
        <v>5048</v>
      </c>
    </row>
    <row r="93" spans="2:8" x14ac:dyDescent="0.25">
      <c r="B93" s="65"/>
      <c r="C93" s="8" t="s">
        <v>19</v>
      </c>
      <c r="D93" s="11">
        <f>IFERROR((D91/D92),0)</f>
        <v>0.71974522292993626</v>
      </c>
      <c r="E93" s="11">
        <f t="shared" ref="E93:H93" si="26">IFERROR((E91/E92),0)</f>
        <v>0.65182186234817818</v>
      </c>
      <c r="F93" s="11">
        <f t="shared" si="26"/>
        <v>0.71759930414612927</v>
      </c>
      <c r="G93" s="11">
        <f t="shared" si="26"/>
        <v>0.897071129707113</v>
      </c>
      <c r="H93" s="11">
        <f t="shared" si="26"/>
        <v>0.75693343898573695</v>
      </c>
    </row>
    <row r="94" spans="2:8" x14ac:dyDescent="0.25">
      <c r="B94" s="65" t="s">
        <v>74</v>
      </c>
      <c r="C94" s="8" t="s">
        <v>17</v>
      </c>
      <c r="D94" s="9">
        <v>145</v>
      </c>
      <c r="E94" s="9">
        <v>196</v>
      </c>
      <c r="F94" s="9">
        <v>2208</v>
      </c>
      <c r="G94" s="9">
        <v>1019</v>
      </c>
      <c r="H94" s="10">
        <f>SUM(D94:G94)</f>
        <v>3568</v>
      </c>
    </row>
    <row r="95" spans="2:8" x14ac:dyDescent="0.25">
      <c r="B95" s="65"/>
      <c r="C95" s="8" t="s">
        <v>18</v>
      </c>
      <c r="D95" s="9">
        <v>283</v>
      </c>
      <c r="E95" s="9">
        <v>379</v>
      </c>
      <c r="F95" s="9">
        <v>3743</v>
      </c>
      <c r="G95" s="9">
        <v>1241</v>
      </c>
      <c r="H95" s="10">
        <f>SUM(D95:G95)</f>
        <v>5646</v>
      </c>
    </row>
    <row r="96" spans="2:8" x14ac:dyDescent="0.25">
      <c r="B96" s="65"/>
      <c r="C96" s="8" t="s">
        <v>19</v>
      </c>
      <c r="D96" s="11">
        <f>IFERROR((D94/D95),0)</f>
        <v>0.51236749116607772</v>
      </c>
      <c r="E96" s="11">
        <f t="shared" ref="E96:H96" si="27">IFERROR((E94/E95),0)</f>
        <v>0.51715039577836408</v>
      </c>
      <c r="F96" s="11">
        <f t="shared" si="27"/>
        <v>0.58990114881111411</v>
      </c>
      <c r="G96" s="11">
        <f t="shared" si="27"/>
        <v>0.82111200644641413</v>
      </c>
      <c r="H96" s="11">
        <f t="shared" si="27"/>
        <v>0.63195182430038965</v>
      </c>
    </row>
    <row r="97" spans="2:8" x14ac:dyDescent="0.25">
      <c r="B97" s="65" t="s">
        <v>75</v>
      </c>
      <c r="C97" s="8" t="s">
        <v>17</v>
      </c>
      <c r="D97" s="9">
        <v>168</v>
      </c>
      <c r="E97" s="9">
        <v>217</v>
      </c>
      <c r="F97" s="9">
        <v>2661</v>
      </c>
      <c r="G97" s="9">
        <v>624</v>
      </c>
      <c r="H97" s="10">
        <f>SUM(D97:G97)</f>
        <v>3670</v>
      </c>
    </row>
    <row r="98" spans="2:8" x14ac:dyDescent="0.25">
      <c r="B98" s="65"/>
      <c r="C98" s="8" t="s">
        <v>18</v>
      </c>
      <c r="D98" s="9">
        <v>248</v>
      </c>
      <c r="E98" s="9">
        <v>347</v>
      </c>
      <c r="F98" s="9">
        <v>3698</v>
      </c>
      <c r="G98" s="9">
        <v>815</v>
      </c>
      <c r="H98" s="10">
        <f>SUM(D98:G98)</f>
        <v>5108</v>
      </c>
    </row>
    <row r="99" spans="2:8" x14ac:dyDescent="0.25">
      <c r="B99" s="65"/>
      <c r="C99" s="8" t="s">
        <v>19</v>
      </c>
      <c r="D99" s="11">
        <f>IFERROR((D97/D98),0)</f>
        <v>0.67741935483870963</v>
      </c>
      <c r="E99" s="11">
        <f t="shared" ref="E99:H99" si="28">IFERROR((E97/E98),0)</f>
        <v>0.62536023054755041</v>
      </c>
      <c r="F99" s="11">
        <f t="shared" si="28"/>
        <v>0.71957815035154138</v>
      </c>
      <c r="G99" s="11">
        <f t="shared" si="28"/>
        <v>0.76564417177914113</v>
      </c>
      <c r="H99" s="11">
        <f t="shared" si="28"/>
        <v>0.71848081440877054</v>
      </c>
    </row>
    <row r="100" spans="2:8" x14ac:dyDescent="0.25">
      <c r="B100" s="65" t="s">
        <v>76</v>
      </c>
      <c r="C100" s="8" t="s">
        <v>17</v>
      </c>
      <c r="D100" s="9">
        <v>38</v>
      </c>
      <c r="E100" s="9">
        <v>192</v>
      </c>
      <c r="F100" s="9">
        <v>1874</v>
      </c>
      <c r="G100" s="9">
        <v>434</v>
      </c>
      <c r="H100" s="10">
        <f>SUM(D100:G100)</f>
        <v>2538</v>
      </c>
    </row>
    <row r="101" spans="2:8" x14ac:dyDescent="0.25">
      <c r="B101" s="65"/>
      <c r="C101" s="8" t="s">
        <v>18</v>
      </c>
      <c r="D101" s="9">
        <v>53</v>
      </c>
      <c r="E101" s="9">
        <v>297</v>
      </c>
      <c r="F101" s="9">
        <v>2812</v>
      </c>
      <c r="G101" s="9">
        <v>470</v>
      </c>
      <c r="H101" s="10">
        <f>SUM(D101:G101)</f>
        <v>3632</v>
      </c>
    </row>
    <row r="102" spans="2:8" x14ac:dyDescent="0.25">
      <c r="B102" s="65"/>
      <c r="C102" s="8" t="s">
        <v>19</v>
      </c>
      <c r="D102" s="11">
        <f>IFERROR((D100/D101),0)</f>
        <v>0.71698113207547165</v>
      </c>
      <c r="E102" s="11">
        <f t="shared" ref="E102:H102" si="29">IFERROR((E100/E101),0)</f>
        <v>0.64646464646464652</v>
      </c>
      <c r="F102" s="11">
        <f t="shared" si="29"/>
        <v>0.66642958748221903</v>
      </c>
      <c r="G102" s="11">
        <f t="shared" si="29"/>
        <v>0.92340425531914894</v>
      </c>
      <c r="H102" s="11">
        <f t="shared" si="29"/>
        <v>0.69878854625550657</v>
      </c>
    </row>
    <row r="103" spans="2:8" x14ac:dyDescent="0.25">
      <c r="B103" s="65" t="s">
        <v>77</v>
      </c>
      <c r="C103" s="8" t="s">
        <v>17</v>
      </c>
      <c r="D103" s="9">
        <v>74</v>
      </c>
      <c r="E103" s="9">
        <v>70</v>
      </c>
      <c r="F103" s="9">
        <v>1171</v>
      </c>
      <c r="G103" s="9">
        <v>345</v>
      </c>
      <c r="H103" s="10">
        <f>SUM(D103:G103)</f>
        <v>1660</v>
      </c>
    </row>
    <row r="104" spans="2:8" x14ac:dyDescent="0.25">
      <c r="B104" s="65"/>
      <c r="C104" s="8" t="s">
        <v>18</v>
      </c>
      <c r="D104" s="9">
        <v>97</v>
      </c>
      <c r="E104" s="9">
        <v>84</v>
      </c>
      <c r="F104" s="9">
        <v>1556</v>
      </c>
      <c r="G104" s="9">
        <v>410</v>
      </c>
      <c r="H104" s="10">
        <f>SUM(D104:G104)</f>
        <v>2147</v>
      </c>
    </row>
    <row r="105" spans="2:8" x14ac:dyDescent="0.25">
      <c r="B105" s="65"/>
      <c r="C105" s="8" t="s">
        <v>19</v>
      </c>
      <c r="D105" s="11">
        <f>IFERROR((D103/D104),0)</f>
        <v>0.76288659793814428</v>
      </c>
      <c r="E105" s="11">
        <f t="shared" ref="E105:H105" si="30">IFERROR((E103/E104),0)</f>
        <v>0.83333333333333337</v>
      </c>
      <c r="F105" s="11">
        <f t="shared" si="30"/>
        <v>0.75257069408740362</v>
      </c>
      <c r="G105" s="11">
        <f t="shared" si="30"/>
        <v>0.84146341463414631</v>
      </c>
      <c r="H105" s="11">
        <f t="shared" si="30"/>
        <v>0.77317186772240332</v>
      </c>
    </row>
    <row r="106" spans="2:8" x14ac:dyDescent="0.25">
      <c r="B106" s="65" t="s">
        <v>78</v>
      </c>
      <c r="C106" s="8" t="s">
        <v>17</v>
      </c>
      <c r="D106" s="9">
        <v>220</v>
      </c>
      <c r="E106" s="9">
        <v>38</v>
      </c>
      <c r="F106" s="9">
        <v>2543</v>
      </c>
      <c r="G106" s="9">
        <v>865</v>
      </c>
      <c r="H106" s="10">
        <f>SUM(D106:G106)</f>
        <v>3666</v>
      </c>
    </row>
    <row r="107" spans="2:8" x14ac:dyDescent="0.25">
      <c r="B107" s="65"/>
      <c r="C107" s="8" t="s">
        <v>18</v>
      </c>
      <c r="D107" s="9">
        <v>232</v>
      </c>
      <c r="E107" s="9">
        <v>41</v>
      </c>
      <c r="F107" s="9">
        <v>2717</v>
      </c>
      <c r="G107" s="9">
        <v>916</v>
      </c>
      <c r="H107" s="10">
        <f>SUM(D107:G107)</f>
        <v>3906</v>
      </c>
    </row>
    <row r="108" spans="2:8" x14ac:dyDescent="0.25">
      <c r="B108" s="65"/>
      <c r="C108" s="8" t="s">
        <v>19</v>
      </c>
      <c r="D108" s="11">
        <f>IFERROR((D106/D107),0)</f>
        <v>0.94827586206896552</v>
      </c>
      <c r="E108" s="11">
        <f t="shared" ref="E108:H108" si="31">IFERROR((E106/E107),0)</f>
        <v>0.92682926829268297</v>
      </c>
      <c r="F108" s="11">
        <f t="shared" si="31"/>
        <v>0.93595877806404126</v>
      </c>
      <c r="G108" s="11">
        <f t="shared" si="31"/>
        <v>0.94432314410480345</v>
      </c>
      <c r="H108" s="11">
        <f t="shared" si="31"/>
        <v>0.93855606758832566</v>
      </c>
    </row>
    <row r="109" spans="2:8" x14ac:dyDescent="0.25">
      <c r="B109" s="65" t="s">
        <v>79</v>
      </c>
      <c r="C109" s="8" t="s">
        <v>17</v>
      </c>
      <c r="D109" s="9">
        <v>15</v>
      </c>
      <c r="E109" s="9">
        <v>12</v>
      </c>
      <c r="F109" s="9">
        <v>1310</v>
      </c>
      <c r="G109" s="9">
        <v>106</v>
      </c>
      <c r="H109" s="10">
        <f>SUM(D109:G109)</f>
        <v>1443</v>
      </c>
    </row>
    <row r="110" spans="2:8" x14ac:dyDescent="0.25">
      <c r="B110" s="65"/>
      <c r="C110" s="8" t="s">
        <v>18</v>
      </c>
      <c r="D110" s="9">
        <v>17</v>
      </c>
      <c r="E110" s="9">
        <v>14</v>
      </c>
      <c r="F110" s="9">
        <v>1625</v>
      </c>
      <c r="G110" s="9">
        <v>119</v>
      </c>
      <c r="H110" s="10">
        <f>SUM(D110:G110)</f>
        <v>1775</v>
      </c>
    </row>
    <row r="111" spans="2:8" x14ac:dyDescent="0.25">
      <c r="B111" s="65"/>
      <c r="C111" s="8" t="s">
        <v>19</v>
      </c>
      <c r="D111" s="11">
        <f>IFERROR((D109/D110),0)</f>
        <v>0.88235294117647056</v>
      </c>
      <c r="E111" s="11">
        <f t="shared" ref="E111:H111" si="32">IFERROR((E109/E110),0)</f>
        <v>0.8571428571428571</v>
      </c>
      <c r="F111" s="11">
        <f t="shared" si="32"/>
        <v>0.80615384615384611</v>
      </c>
      <c r="G111" s="11">
        <f t="shared" si="32"/>
        <v>0.89075630252100846</v>
      </c>
      <c r="H111" s="11">
        <f t="shared" si="32"/>
        <v>0.8129577464788732</v>
      </c>
    </row>
    <row r="112" spans="2:8" x14ac:dyDescent="0.25">
      <c r="B112" s="65" t="s">
        <v>80</v>
      </c>
      <c r="C112" s="8" t="s">
        <v>17</v>
      </c>
      <c r="D112" s="9">
        <v>93</v>
      </c>
      <c r="E112" s="9">
        <v>70</v>
      </c>
      <c r="F112" s="9">
        <v>1807</v>
      </c>
      <c r="G112" s="9">
        <v>503</v>
      </c>
      <c r="H112" s="10">
        <f>SUM(D112:G112)</f>
        <v>2473</v>
      </c>
    </row>
    <row r="113" spans="2:8" x14ac:dyDescent="0.25">
      <c r="B113" s="65"/>
      <c r="C113" s="8" t="s">
        <v>18</v>
      </c>
      <c r="D113" s="9">
        <v>152</v>
      </c>
      <c r="E113" s="9">
        <v>143</v>
      </c>
      <c r="F113" s="9">
        <v>3124</v>
      </c>
      <c r="G113" s="9">
        <v>595</v>
      </c>
      <c r="H113" s="10">
        <f>SUM(D113:G113)</f>
        <v>4014</v>
      </c>
    </row>
    <row r="114" spans="2:8" x14ac:dyDescent="0.25">
      <c r="B114" s="65"/>
      <c r="C114" s="8" t="s">
        <v>19</v>
      </c>
      <c r="D114" s="11">
        <f>IFERROR((D112/D113),0)</f>
        <v>0.61184210526315785</v>
      </c>
      <c r="E114" s="11">
        <f t="shared" ref="E114:H114" si="33">IFERROR((E112/E113),0)</f>
        <v>0.48951048951048953</v>
      </c>
      <c r="F114" s="11">
        <f t="shared" si="33"/>
        <v>0.57842509603072978</v>
      </c>
      <c r="G114" s="11">
        <f t="shared" si="33"/>
        <v>0.8453781512605042</v>
      </c>
      <c r="H114" s="11">
        <f t="shared" si="33"/>
        <v>0.61609367214748378</v>
      </c>
    </row>
    <row r="115" spans="2:8" x14ac:dyDescent="0.25">
      <c r="B115" s="65" t="s">
        <v>81</v>
      </c>
      <c r="C115" s="8" t="s">
        <v>17</v>
      </c>
      <c r="D115" s="9">
        <v>18</v>
      </c>
      <c r="E115" s="9">
        <v>5</v>
      </c>
      <c r="F115" s="9">
        <v>569</v>
      </c>
      <c r="G115" s="9">
        <v>95</v>
      </c>
      <c r="H115" s="10">
        <f>SUM(D115:G115)</f>
        <v>687</v>
      </c>
    </row>
    <row r="116" spans="2:8" x14ac:dyDescent="0.25">
      <c r="B116" s="65"/>
      <c r="C116" s="8" t="s">
        <v>18</v>
      </c>
      <c r="D116" s="9">
        <v>35</v>
      </c>
      <c r="E116" s="9">
        <v>15</v>
      </c>
      <c r="F116" s="9">
        <v>871</v>
      </c>
      <c r="G116" s="9">
        <v>139</v>
      </c>
      <c r="H116" s="10">
        <f>SUM(D116:G116)</f>
        <v>1060</v>
      </c>
    </row>
    <row r="117" spans="2:8" x14ac:dyDescent="0.25">
      <c r="B117" s="65"/>
      <c r="C117" s="8" t="s">
        <v>19</v>
      </c>
      <c r="D117" s="11">
        <f>IFERROR((D115/D116),0)</f>
        <v>0.51428571428571423</v>
      </c>
      <c r="E117" s="11">
        <f t="shared" ref="E117:H117" si="34">IFERROR((E115/E116),0)</f>
        <v>0.33333333333333331</v>
      </c>
      <c r="F117" s="11">
        <f t="shared" si="34"/>
        <v>0.65327210103329503</v>
      </c>
      <c r="G117" s="11">
        <f t="shared" si="34"/>
        <v>0.68345323741007191</v>
      </c>
      <c r="H117" s="11">
        <f t="shared" si="34"/>
        <v>0.64811320754716983</v>
      </c>
    </row>
    <row r="118" spans="2:8" x14ac:dyDescent="0.25">
      <c r="B118" s="66" t="s">
        <v>53</v>
      </c>
      <c r="C118" s="12" t="s">
        <v>17</v>
      </c>
      <c r="D118" s="10">
        <f t="shared" ref="D118:H119" si="35">D13+D16+D19+D22+D25+D28+D31+D34+D37+D40+D43+D46+D49+D52+D55+D58+D64+D79+D82+D85+D88+D91+D94+D97+D100+D103+D106+D109+D112+D115+D67+D70+D73+D76+D61</f>
        <v>4361</v>
      </c>
      <c r="E118" s="10">
        <f t="shared" si="35"/>
        <v>4295</v>
      </c>
      <c r="F118" s="10">
        <f t="shared" si="35"/>
        <v>84848</v>
      </c>
      <c r="G118" s="10">
        <f t="shared" si="35"/>
        <v>25128</v>
      </c>
      <c r="H118" s="10">
        <f t="shared" si="35"/>
        <v>118632</v>
      </c>
    </row>
    <row r="119" spans="2:8" x14ac:dyDescent="0.25">
      <c r="B119" s="66"/>
      <c r="C119" s="12" t="s">
        <v>18</v>
      </c>
      <c r="D119" s="10">
        <f t="shared" si="35"/>
        <v>6085</v>
      </c>
      <c r="E119" s="10">
        <f t="shared" si="35"/>
        <v>6445</v>
      </c>
      <c r="F119" s="10">
        <f t="shared" si="35"/>
        <v>113646</v>
      </c>
      <c r="G119" s="10">
        <f t="shared" si="35"/>
        <v>28877</v>
      </c>
      <c r="H119" s="10">
        <f t="shared" si="35"/>
        <v>155053</v>
      </c>
    </row>
    <row r="120" spans="2:8" x14ac:dyDescent="0.25">
      <c r="B120" s="66"/>
      <c r="C120" s="12" t="s">
        <v>19</v>
      </c>
      <c r="D120" s="13">
        <f>IFERROR((D118/D119),0)</f>
        <v>0.71668036154478221</v>
      </c>
      <c r="E120" s="13">
        <f t="shared" ref="E120:H120" si="36">IFERROR((E118/E119),0)</f>
        <v>0.66640806826997667</v>
      </c>
      <c r="F120" s="13">
        <f t="shared" si="36"/>
        <v>0.74659908839730393</v>
      </c>
      <c r="G120" s="13">
        <f t="shared" si="36"/>
        <v>0.87017349447657311</v>
      </c>
      <c r="H120" s="41">
        <f t="shared" si="36"/>
        <v>0.76510612500241848</v>
      </c>
    </row>
  </sheetData>
  <mergeCells count="45">
    <mergeCell ref="B19:B21"/>
    <mergeCell ref="B2:H2"/>
    <mergeCell ref="B3:H3"/>
    <mergeCell ref="I3:M3"/>
    <mergeCell ref="B4:H4"/>
    <mergeCell ref="I4:M4"/>
    <mergeCell ref="C9:F9"/>
    <mergeCell ref="C10:F10"/>
    <mergeCell ref="I10:L10"/>
    <mergeCell ref="B12:C12"/>
    <mergeCell ref="B13:B15"/>
    <mergeCell ref="B16:B18"/>
    <mergeCell ref="B55:B57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91:B93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112:B114"/>
    <mergeCell ref="B115:B117"/>
    <mergeCell ref="B118:B120"/>
    <mergeCell ref="B94:B96"/>
    <mergeCell ref="B97:B99"/>
    <mergeCell ref="B100:B102"/>
    <mergeCell ref="B103:B105"/>
    <mergeCell ref="B106:B108"/>
    <mergeCell ref="B109:B1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9"/>
  <sheetViews>
    <sheetView showGridLines="0" zoomScale="85" zoomScaleNormal="85" workbookViewId="0">
      <selection activeCell="D30" sqref="D30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63" t="s">
        <v>21</v>
      </c>
      <c r="C2" s="63"/>
      <c r="D2" s="63"/>
      <c r="E2" s="63"/>
    </row>
    <row r="3" spans="2:5" ht="15" x14ac:dyDescent="0.2">
      <c r="B3" s="64" t="s">
        <v>22</v>
      </c>
      <c r="C3" s="64"/>
      <c r="D3" s="64"/>
      <c r="E3" s="64"/>
    </row>
    <row r="4" spans="2:5" ht="15" x14ac:dyDescent="0.25">
      <c r="B4" s="63" t="s">
        <v>1</v>
      </c>
      <c r="C4" s="63"/>
      <c r="D4" s="63"/>
      <c r="E4" s="63"/>
    </row>
    <row r="5" spans="2:5" x14ac:dyDescent="0.2">
      <c r="B5" s="25"/>
      <c r="C5" s="25"/>
      <c r="D5" s="25"/>
    </row>
    <row r="6" spans="2:5" ht="15" x14ac:dyDescent="0.25">
      <c r="B6" s="26" t="s">
        <v>2</v>
      </c>
      <c r="C6" s="26" t="s">
        <v>86</v>
      </c>
    </row>
    <row r="7" spans="2:5" ht="15" x14ac:dyDescent="0.25">
      <c r="B7" s="26" t="s">
        <v>3</v>
      </c>
      <c r="C7" s="27">
        <v>2016</v>
      </c>
    </row>
    <row r="8" spans="2:5" ht="15" x14ac:dyDescent="0.25">
      <c r="B8" s="26" t="s">
        <v>4</v>
      </c>
      <c r="C8" s="26" t="s">
        <v>130</v>
      </c>
    </row>
    <row r="9" spans="2:5" ht="15" x14ac:dyDescent="0.25">
      <c r="B9" s="26" t="s">
        <v>6</v>
      </c>
      <c r="C9" s="28" t="s">
        <v>23</v>
      </c>
      <c r="D9" s="25"/>
    </row>
    <row r="10" spans="2:5" ht="15" x14ac:dyDescent="0.25">
      <c r="B10" s="27" t="s">
        <v>5</v>
      </c>
      <c r="C10" s="70" t="s">
        <v>24</v>
      </c>
      <c r="D10" s="70"/>
      <c r="E10" s="70"/>
    </row>
    <row r="11" spans="2:5" x14ac:dyDescent="0.2">
      <c r="C11" s="70"/>
      <c r="D11" s="70"/>
      <c r="E11" s="70"/>
    </row>
    <row r="13" spans="2:5" ht="43.5" customHeight="1" x14ac:dyDescent="0.2">
      <c r="B13" s="58" t="s">
        <v>9</v>
      </c>
      <c r="C13" s="55" t="s">
        <v>25</v>
      </c>
      <c r="D13" s="55" t="s">
        <v>26</v>
      </c>
      <c r="E13" s="58" t="s">
        <v>27</v>
      </c>
    </row>
    <row r="14" spans="2:5" x14ac:dyDescent="0.2">
      <c r="B14" s="29" t="s">
        <v>54</v>
      </c>
      <c r="C14" s="30">
        <v>192</v>
      </c>
      <c r="D14" s="30">
        <v>6549</v>
      </c>
      <c r="E14" s="31">
        <f t="shared" ref="E14:E49" si="0">IFERROR((C14/D14),0)</f>
        <v>2.9317453046266605E-2</v>
      </c>
    </row>
    <row r="15" spans="2:5" x14ac:dyDescent="0.2">
      <c r="B15" s="29" t="s">
        <v>55</v>
      </c>
      <c r="C15" s="30">
        <v>117</v>
      </c>
      <c r="D15" s="30">
        <v>10148</v>
      </c>
      <c r="E15" s="31">
        <f t="shared" si="0"/>
        <v>1.1529365392195507E-2</v>
      </c>
    </row>
    <row r="16" spans="2:5" x14ac:dyDescent="0.2">
      <c r="B16" s="29" t="s">
        <v>56</v>
      </c>
      <c r="C16" s="30">
        <v>92</v>
      </c>
      <c r="D16" s="30">
        <v>2731</v>
      </c>
      <c r="E16" s="31">
        <f t="shared" si="0"/>
        <v>3.3687294031490296E-2</v>
      </c>
    </row>
    <row r="17" spans="2:5" x14ac:dyDescent="0.2">
      <c r="B17" s="29" t="s">
        <v>57</v>
      </c>
      <c r="C17" s="30">
        <v>148</v>
      </c>
      <c r="D17" s="30">
        <v>7077</v>
      </c>
      <c r="E17" s="31">
        <f t="shared" si="0"/>
        <v>2.0912816165041686E-2</v>
      </c>
    </row>
    <row r="18" spans="2:5" x14ac:dyDescent="0.2">
      <c r="B18" s="29" t="s">
        <v>58</v>
      </c>
      <c r="C18" s="30">
        <v>75</v>
      </c>
      <c r="D18" s="30">
        <v>3530</v>
      </c>
      <c r="E18" s="31">
        <f t="shared" si="0"/>
        <v>2.1246458923512748E-2</v>
      </c>
    </row>
    <row r="19" spans="2:5" x14ac:dyDescent="0.2">
      <c r="B19" s="29" t="s">
        <v>59</v>
      </c>
      <c r="C19" s="30">
        <v>38</v>
      </c>
      <c r="D19" s="30">
        <v>6368</v>
      </c>
      <c r="E19" s="31">
        <f t="shared" si="0"/>
        <v>5.9673366834170852E-3</v>
      </c>
    </row>
    <row r="20" spans="2:5" x14ac:dyDescent="0.2">
      <c r="B20" s="29" t="s">
        <v>129</v>
      </c>
      <c r="C20" s="30">
        <v>60</v>
      </c>
      <c r="D20" s="30">
        <v>4915</v>
      </c>
      <c r="E20" s="31">
        <f t="shared" si="0"/>
        <v>1.2207527975584944E-2</v>
      </c>
    </row>
    <row r="21" spans="2:5" x14ac:dyDescent="0.2">
      <c r="B21" s="29" t="s">
        <v>60</v>
      </c>
      <c r="C21" s="30">
        <v>23</v>
      </c>
      <c r="D21" s="30">
        <v>2710</v>
      </c>
      <c r="E21" s="31">
        <f t="shared" si="0"/>
        <v>8.487084870848708E-3</v>
      </c>
    </row>
    <row r="22" spans="2:5" x14ac:dyDescent="0.2">
      <c r="B22" s="29" t="s">
        <v>61</v>
      </c>
      <c r="C22" s="30">
        <v>60</v>
      </c>
      <c r="D22" s="30">
        <v>2726</v>
      </c>
      <c r="E22" s="31">
        <f t="shared" si="0"/>
        <v>2.2010271460014674E-2</v>
      </c>
    </row>
    <row r="23" spans="2:5" x14ac:dyDescent="0.2">
      <c r="B23" s="29" t="s">
        <v>62</v>
      </c>
      <c r="C23" s="30">
        <v>79</v>
      </c>
      <c r="D23" s="30">
        <v>4119</v>
      </c>
      <c r="E23" s="31">
        <f t="shared" si="0"/>
        <v>1.9179412478756978E-2</v>
      </c>
    </row>
    <row r="24" spans="2:5" x14ac:dyDescent="0.2">
      <c r="B24" s="29" t="s">
        <v>63</v>
      </c>
      <c r="C24" s="30">
        <v>57</v>
      </c>
      <c r="D24" s="30">
        <v>3819</v>
      </c>
      <c r="E24" s="31">
        <f t="shared" si="0"/>
        <v>1.4925373134328358E-2</v>
      </c>
    </row>
    <row r="25" spans="2:5" x14ac:dyDescent="0.2">
      <c r="B25" s="29" t="s">
        <v>64</v>
      </c>
      <c r="C25" s="30">
        <v>29</v>
      </c>
      <c r="D25" s="30">
        <v>1066</v>
      </c>
      <c r="E25" s="31">
        <f t="shared" si="0"/>
        <v>2.7204502814258912E-2</v>
      </c>
    </row>
    <row r="26" spans="2:5" x14ac:dyDescent="0.2">
      <c r="B26" s="29" t="s">
        <v>65</v>
      </c>
      <c r="C26" s="30">
        <v>56</v>
      </c>
      <c r="D26" s="30">
        <v>2329</v>
      </c>
      <c r="E26" s="31">
        <f t="shared" si="0"/>
        <v>2.4044654358093602E-2</v>
      </c>
    </row>
    <row r="27" spans="2:5" x14ac:dyDescent="0.2">
      <c r="B27" s="29" t="s">
        <v>66</v>
      </c>
      <c r="C27" s="30">
        <v>64</v>
      </c>
      <c r="D27" s="30">
        <v>2008</v>
      </c>
      <c r="E27" s="31">
        <f t="shared" si="0"/>
        <v>3.1872509960159362E-2</v>
      </c>
    </row>
    <row r="28" spans="2:5" x14ac:dyDescent="0.2">
      <c r="B28" s="29" t="s">
        <v>67</v>
      </c>
      <c r="C28" s="30">
        <v>2</v>
      </c>
      <c r="D28" s="30">
        <v>2913</v>
      </c>
      <c r="E28" s="31">
        <f t="shared" si="0"/>
        <v>6.865774116031583E-4</v>
      </c>
    </row>
    <row r="29" spans="2:5" x14ac:dyDescent="0.2">
      <c r="B29" s="29" t="s">
        <v>126</v>
      </c>
      <c r="C29" s="30">
        <v>50</v>
      </c>
      <c r="D29" s="30">
        <v>4510</v>
      </c>
      <c r="E29" s="31">
        <f t="shared" si="0"/>
        <v>1.1086474501108648E-2</v>
      </c>
    </row>
    <row r="30" spans="2:5" x14ac:dyDescent="0.2">
      <c r="B30" s="29" t="s">
        <v>90</v>
      </c>
      <c r="C30" s="30">
        <v>36</v>
      </c>
      <c r="D30" s="30">
        <v>10577</v>
      </c>
      <c r="E30" s="31">
        <f t="shared" si="0"/>
        <v>3.403611610097381E-3</v>
      </c>
    </row>
    <row r="31" spans="2:5" x14ac:dyDescent="0.2">
      <c r="B31" s="29" t="s">
        <v>68</v>
      </c>
      <c r="C31" s="30">
        <v>74</v>
      </c>
      <c r="D31" s="30">
        <v>3593</v>
      </c>
      <c r="E31" s="31">
        <f t="shared" si="0"/>
        <v>2.0595602560534373E-2</v>
      </c>
    </row>
    <row r="32" spans="2:5" x14ac:dyDescent="0.2">
      <c r="B32" s="29" t="s">
        <v>87</v>
      </c>
      <c r="C32" s="30">
        <v>245</v>
      </c>
      <c r="D32" s="30">
        <v>7089</v>
      </c>
      <c r="E32" s="31">
        <f t="shared" si="0"/>
        <v>3.4560586824657923E-2</v>
      </c>
    </row>
    <row r="33" spans="2:5" x14ac:dyDescent="0.2">
      <c r="B33" s="29" t="s">
        <v>89</v>
      </c>
      <c r="C33" s="30">
        <v>197</v>
      </c>
      <c r="D33" s="30">
        <v>12539</v>
      </c>
      <c r="E33" s="31">
        <f t="shared" si="0"/>
        <v>1.5710981736980621E-2</v>
      </c>
    </row>
    <row r="34" spans="2:5" x14ac:dyDescent="0.2">
      <c r="B34" s="29" t="s">
        <v>92</v>
      </c>
      <c r="C34" s="30">
        <v>24</v>
      </c>
      <c r="D34" s="30">
        <v>4415</v>
      </c>
      <c r="E34" s="31">
        <f t="shared" si="0"/>
        <v>5.4360135900339748E-3</v>
      </c>
    </row>
    <row r="35" spans="2:5" x14ac:dyDescent="0.2">
      <c r="B35" s="29" t="s">
        <v>91</v>
      </c>
      <c r="C35" s="30">
        <v>30</v>
      </c>
      <c r="D35" s="30">
        <v>3004</v>
      </c>
      <c r="E35" s="31">
        <f t="shared" si="0"/>
        <v>9.9866844207723033E-3</v>
      </c>
    </row>
    <row r="36" spans="2:5" x14ac:dyDescent="0.2">
      <c r="B36" s="29" t="s">
        <v>69</v>
      </c>
      <c r="C36" s="30">
        <v>68</v>
      </c>
      <c r="D36" s="30">
        <v>1415</v>
      </c>
      <c r="E36" s="31">
        <f t="shared" si="0"/>
        <v>4.8056537102473498E-2</v>
      </c>
    </row>
    <row r="37" spans="2:5" x14ac:dyDescent="0.2">
      <c r="B37" s="29" t="s">
        <v>70</v>
      </c>
      <c r="C37" s="30">
        <v>98</v>
      </c>
      <c r="D37" s="30">
        <v>3657</v>
      </c>
      <c r="E37" s="31">
        <f t="shared" si="0"/>
        <v>2.6797921793820071E-2</v>
      </c>
    </row>
    <row r="38" spans="2:5" x14ac:dyDescent="0.2">
      <c r="B38" s="29" t="s">
        <v>71</v>
      </c>
      <c r="C38" s="30">
        <v>151</v>
      </c>
      <c r="D38" s="30">
        <v>5030</v>
      </c>
      <c r="E38" s="31">
        <f t="shared" si="0"/>
        <v>3.0019880715705764E-2</v>
      </c>
    </row>
    <row r="39" spans="2:5" x14ac:dyDescent="0.2">
      <c r="B39" s="29" t="s">
        <v>72</v>
      </c>
      <c r="C39" s="30">
        <v>156</v>
      </c>
      <c r="D39" s="30">
        <v>3880</v>
      </c>
      <c r="E39" s="31">
        <f t="shared" si="0"/>
        <v>4.0206185567010312E-2</v>
      </c>
    </row>
    <row r="40" spans="2:5" x14ac:dyDescent="0.2">
      <c r="B40" s="29" t="s">
        <v>73</v>
      </c>
      <c r="C40" s="30">
        <v>65</v>
      </c>
      <c r="D40" s="30">
        <v>5048</v>
      </c>
      <c r="E40" s="31">
        <f t="shared" si="0"/>
        <v>1.2876386687797147E-2</v>
      </c>
    </row>
    <row r="41" spans="2:5" x14ac:dyDescent="0.2">
      <c r="B41" s="29" t="s">
        <v>74</v>
      </c>
      <c r="C41" s="30">
        <v>208</v>
      </c>
      <c r="D41" s="30">
        <v>5646</v>
      </c>
      <c r="E41" s="31">
        <f t="shared" si="0"/>
        <v>3.6840240878498048E-2</v>
      </c>
    </row>
    <row r="42" spans="2:5" x14ac:dyDescent="0.2">
      <c r="B42" s="29" t="s">
        <v>75</v>
      </c>
      <c r="C42" s="30">
        <v>192</v>
      </c>
      <c r="D42" s="30">
        <v>5108</v>
      </c>
      <c r="E42" s="31">
        <f t="shared" si="0"/>
        <v>3.7588097102584185E-2</v>
      </c>
    </row>
    <row r="43" spans="2:5" x14ac:dyDescent="0.2">
      <c r="B43" s="29" t="s">
        <v>76</v>
      </c>
      <c r="C43" s="30">
        <v>72</v>
      </c>
      <c r="D43" s="30">
        <v>3632</v>
      </c>
      <c r="E43" s="31">
        <f t="shared" si="0"/>
        <v>1.9823788546255508E-2</v>
      </c>
    </row>
    <row r="44" spans="2:5" x14ac:dyDescent="0.2">
      <c r="B44" s="29" t="s">
        <v>77</v>
      </c>
      <c r="C44" s="30">
        <v>67</v>
      </c>
      <c r="D44" s="30">
        <v>2147</v>
      </c>
      <c r="E44" s="31">
        <f t="shared" si="0"/>
        <v>3.12063344201211E-2</v>
      </c>
    </row>
    <row r="45" spans="2:5" x14ac:dyDescent="0.2">
      <c r="B45" s="29" t="s">
        <v>78</v>
      </c>
      <c r="C45" s="30">
        <v>60</v>
      </c>
      <c r="D45" s="30">
        <v>3906</v>
      </c>
      <c r="E45" s="31">
        <f t="shared" si="0"/>
        <v>1.5360983102918587E-2</v>
      </c>
    </row>
    <row r="46" spans="2:5" x14ac:dyDescent="0.2">
      <c r="B46" s="29" t="s">
        <v>79</v>
      </c>
      <c r="C46" s="30">
        <v>65</v>
      </c>
      <c r="D46" s="30">
        <v>1775</v>
      </c>
      <c r="E46" s="31">
        <f t="shared" si="0"/>
        <v>3.6619718309859155E-2</v>
      </c>
    </row>
    <row r="47" spans="2:5" x14ac:dyDescent="0.2">
      <c r="B47" s="29" t="s">
        <v>80</v>
      </c>
      <c r="C47" s="30">
        <v>152</v>
      </c>
      <c r="D47" s="30">
        <v>4014</v>
      </c>
      <c r="E47" s="31">
        <f t="shared" si="0"/>
        <v>3.7867463876432486E-2</v>
      </c>
    </row>
    <row r="48" spans="2:5" x14ac:dyDescent="0.2">
      <c r="B48" s="29" t="s">
        <v>81</v>
      </c>
      <c r="C48" s="30">
        <v>2</v>
      </c>
      <c r="D48" s="30">
        <v>1060</v>
      </c>
      <c r="E48" s="31">
        <f t="shared" si="0"/>
        <v>1.8867924528301887E-3</v>
      </c>
    </row>
    <row r="49" spans="2:5" x14ac:dyDescent="0.2">
      <c r="B49" s="15"/>
      <c r="C49" s="58">
        <f>SUM(C14:C48)</f>
        <v>3104</v>
      </c>
      <c r="D49" s="58">
        <f>SUM(D14:D48)</f>
        <v>155053</v>
      </c>
      <c r="E49" s="32">
        <f t="shared" si="0"/>
        <v>2.0018961258408415E-2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showGridLines="0" zoomScale="85" zoomScaleNormal="85" workbookViewId="0">
      <selection activeCell="D25" sqref="D25"/>
    </sheetView>
  </sheetViews>
  <sheetFormatPr baseColWidth="10" defaultColWidth="9.140625" defaultRowHeight="15" x14ac:dyDescent="0.25"/>
  <cols>
    <col min="1" max="1" width="4.42578125" customWidth="1"/>
    <col min="2" max="2" width="16.85546875" customWidth="1"/>
    <col min="3" max="3" width="31.140625" customWidth="1"/>
    <col min="4" max="4" width="24.140625" customWidth="1"/>
    <col min="5" max="5" width="12.7109375" customWidth="1"/>
    <col min="7" max="7" width="10.28515625" bestFit="1" customWidth="1"/>
    <col min="8" max="8" width="13.85546875" bestFit="1" customWidth="1"/>
  </cols>
  <sheetData>
    <row r="2" spans="2:8" x14ac:dyDescent="0.25">
      <c r="B2" s="63" t="s">
        <v>82</v>
      </c>
      <c r="C2" s="63"/>
      <c r="D2" s="63"/>
      <c r="E2" s="63"/>
    </row>
    <row r="3" spans="2:8" ht="15" customHeight="1" x14ac:dyDescent="0.25">
      <c r="B3" s="71" t="s">
        <v>83</v>
      </c>
      <c r="C3" s="71"/>
      <c r="D3" s="71"/>
      <c r="E3" s="71"/>
    </row>
    <row r="4" spans="2:8" x14ac:dyDescent="0.25">
      <c r="B4" s="63" t="s">
        <v>1</v>
      </c>
      <c r="C4" s="63"/>
      <c r="D4" s="63"/>
      <c r="E4" s="63"/>
    </row>
    <row r="5" spans="2:8" x14ac:dyDescent="0.25">
      <c r="D5" s="2"/>
      <c r="E5" s="2"/>
    </row>
    <row r="6" spans="2:8" x14ac:dyDescent="0.25">
      <c r="B6" s="26" t="s">
        <v>2</v>
      </c>
      <c r="C6" t="s">
        <v>86</v>
      </c>
      <c r="D6" s="27"/>
    </row>
    <row r="7" spans="2:8" x14ac:dyDescent="0.25">
      <c r="B7" s="26" t="s">
        <v>3</v>
      </c>
      <c r="C7" s="42">
        <v>2016</v>
      </c>
      <c r="D7" s="27"/>
    </row>
    <row r="8" spans="2:8" x14ac:dyDescent="0.25">
      <c r="B8" s="26" t="s">
        <v>4</v>
      </c>
      <c r="C8" t="s">
        <v>130</v>
      </c>
      <c r="D8" s="27"/>
    </row>
    <row r="9" spans="2:8" ht="15" customHeight="1" x14ac:dyDescent="0.25">
      <c r="B9" s="26" t="s">
        <v>6</v>
      </c>
      <c r="C9" s="72" t="s">
        <v>30</v>
      </c>
      <c r="D9" s="72"/>
      <c r="E9" s="72"/>
    </row>
    <row r="10" spans="2:8" ht="15" customHeight="1" x14ac:dyDescent="0.25">
      <c r="B10" s="26" t="s">
        <v>5</v>
      </c>
      <c r="C10" s="70" t="s">
        <v>31</v>
      </c>
      <c r="D10" s="70"/>
      <c r="E10" s="70"/>
    </row>
    <row r="11" spans="2:8" x14ac:dyDescent="0.25">
      <c r="B11" s="26"/>
      <c r="C11" s="70"/>
      <c r="D11" s="70"/>
      <c r="E11" s="70"/>
    </row>
    <row r="13" spans="2:8" ht="30" x14ac:dyDescent="0.25">
      <c r="B13" s="46" t="s">
        <v>32</v>
      </c>
      <c r="C13" s="33" t="s">
        <v>33</v>
      </c>
      <c r="D13" s="33" t="s">
        <v>34</v>
      </c>
      <c r="E13" s="6" t="s">
        <v>35</v>
      </c>
    </row>
    <row r="14" spans="2:8" x14ac:dyDescent="0.25">
      <c r="B14" s="38" t="s">
        <v>84</v>
      </c>
      <c r="C14" s="47">
        <v>66</v>
      </c>
      <c r="D14" s="47">
        <v>4907</v>
      </c>
      <c r="E14" s="49">
        <f>IFERROR(C14/D14,"")</f>
        <v>1.3450173221927857E-2</v>
      </c>
      <c r="G14" s="50"/>
      <c r="H14" s="50"/>
    </row>
    <row r="15" spans="2:8" x14ac:dyDescent="0.25">
      <c r="B15" s="38" t="s">
        <v>85</v>
      </c>
      <c r="C15" s="47">
        <v>964</v>
      </c>
      <c r="D15" s="47">
        <v>65591</v>
      </c>
      <c r="E15" s="49">
        <f t="shared" ref="E15:E17" si="0">IFERROR(C15/D15,"")</f>
        <v>1.4697138326904606E-2</v>
      </c>
      <c r="G15" s="50"/>
      <c r="H15" s="50"/>
    </row>
    <row r="16" spans="2:8" x14ac:dyDescent="0.25">
      <c r="B16" s="38" t="s">
        <v>48</v>
      </c>
      <c r="C16" s="47">
        <v>13393</v>
      </c>
      <c r="D16" s="47">
        <v>546139</v>
      </c>
      <c r="E16" s="49">
        <f t="shared" si="0"/>
        <v>2.4523060978981541E-2</v>
      </c>
      <c r="G16" s="50"/>
      <c r="H16" s="50"/>
    </row>
    <row r="17" spans="2:8" x14ac:dyDescent="0.25">
      <c r="B17" s="38" t="s">
        <v>49</v>
      </c>
      <c r="C17" s="47">
        <v>8348</v>
      </c>
      <c r="D17" s="47">
        <v>171097</v>
      </c>
      <c r="E17" s="49">
        <f t="shared" si="0"/>
        <v>4.8791036663413154E-2</v>
      </c>
      <c r="G17" s="50"/>
      <c r="H17" s="50"/>
    </row>
    <row r="18" spans="2:8" x14ac:dyDescent="0.25">
      <c r="B18" s="17" t="s">
        <v>10</v>
      </c>
      <c r="C18" s="51">
        <f>SUM(C14:C17)</f>
        <v>22771</v>
      </c>
      <c r="D18" s="51">
        <f>SUM(D14:D17)</f>
        <v>787734</v>
      </c>
      <c r="E18" s="52">
        <f>IFERROR(C18/D18,0)</f>
        <v>2.8906966057070025E-2</v>
      </c>
    </row>
    <row r="20" spans="2:8" x14ac:dyDescent="0.25">
      <c r="C20" s="60"/>
    </row>
  </sheetData>
  <mergeCells count="5">
    <mergeCell ref="B2:E2"/>
    <mergeCell ref="B3:E3"/>
    <mergeCell ref="B4:E4"/>
    <mergeCell ref="C9:E9"/>
    <mergeCell ref="C10:E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showGridLines="0" zoomScale="85" zoomScaleNormal="85" workbookViewId="0">
      <selection activeCell="D20" sqref="D20"/>
    </sheetView>
  </sheetViews>
  <sheetFormatPr baseColWidth="10" defaultColWidth="9.140625" defaultRowHeight="15" x14ac:dyDescent="0.25"/>
  <cols>
    <col min="1" max="1" width="4.42578125" customWidth="1"/>
    <col min="2" max="2" width="15" customWidth="1"/>
    <col min="3" max="3" width="46.85546875" customWidth="1"/>
    <col min="4" max="4" width="33.28515625" customWidth="1"/>
    <col min="5" max="5" width="14.140625" customWidth="1"/>
  </cols>
  <sheetData>
    <row r="2" spans="2:6" x14ac:dyDescent="0.25">
      <c r="B2" s="63" t="s">
        <v>36</v>
      </c>
      <c r="C2" s="63"/>
      <c r="D2" s="63"/>
      <c r="E2" s="63"/>
    </row>
    <row r="3" spans="2:6" ht="15" customHeight="1" x14ac:dyDescent="0.25">
      <c r="B3" s="71" t="s">
        <v>37</v>
      </c>
      <c r="C3" s="71"/>
      <c r="D3" s="71"/>
      <c r="E3" s="71"/>
    </row>
    <row r="4" spans="2:6" x14ac:dyDescent="0.25">
      <c r="B4" s="63" t="s">
        <v>1</v>
      </c>
      <c r="C4" s="63"/>
      <c r="D4" s="63"/>
      <c r="E4" s="63"/>
    </row>
    <row r="5" spans="2:6" x14ac:dyDescent="0.25">
      <c r="B5" s="43"/>
      <c r="C5" s="43"/>
      <c r="D5" s="43"/>
      <c r="E5" s="43"/>
    </row>
    <row r="6" spans="2:6" x14ac:dyDescent="0.25">
      <c r="B6" t="s">
        <v>2</v>
      </c>
      <c r="C6" t="s">
        <v>86</v>
      </c>
    </row>
    <row r="7" spans="2:6" x14ac:dyDescent="0.25">
      <c r="B7" t="s">
        <v>3</v>
      </c>
      <c r="C7" s="42">
        <v>2016</v>
      </c>
    </row>
    <row r="8" spans="2:6" x14ac:dyDescent="0.25">
      <c r="B8" t="s">
        <v>4</v>
      </c>
      <c r="C8" t="s">
        <v>130</v>
      </c>
    </row>
    <row r="9" spans="2:6" ht="15" customHeight="1" x14ac:dyDescent="0.25">
      <c r="B9" t="s">
        <v>6</v>
      </c>
      <c r="C9" s="1" t="s">
        <v>38</v>
      </c>
      <c r="D9" s="1"/>
    </row>
    <row r="10" spans="2:6" ht="15.75" customHeight="1" x14ac:dyDescent="0.25">
      <c r="B10" t="s">
        <v>5</v>
      </c>
      <c r="C10" s="67" t="s">
        <v>39</v>
      </c>
      <c r="D10" s="67"/>
      <c r="E10" s="67"/>
    </row>
    <row r="12" spans="2:6" ht="52.5" customHeight="1" x14ac:dyDescent="0.25">
      <c r="B12" s="35" t="s">
        <v>40</v>
      </c>
      <c r="C12" s="36" t="s">
        <v>41</v>
      </c>
      <c r="D12" s="36" t="s">
        <v>42</v>
      </c>
      <c r="E12" s="35" t="s">
        <v>43</v>
      </c>
      <c r="F12" s="37"/>
    </row>
    <row r="13" spans="2:6" x14ac:dyDescent="0.25">
      <c r="B13" s="38">
        <v>102</v>
      </c>
      <c r="C13" s="47">
        <v>11118</v>
      </c>
      <c r="D13" s="47">
        <v>11118</v>
      </c>
      <c r="E13" s="39">
        <f>IFERROR(C13/D13,0)</f>
        <v>1</v>
      </c>
    </row>
    <row r="14" spans="2:6" x14ac:dyDescent="0.25">
      <c r="B14" s="38">
        <v>103</v>
      </c>
      <c r="C14" s="47">
        <v>164625</v>
      </c>
      <c r="D14" s="47">
        <v>164625</v>
      </c>
      <c r="E14" s="39">
        <f>IFERROR(C14/D14,0)</f>
        <v>1</v>
      </c>
    </row>
    <row r="15" spans="2:6" x14ac:dyDescent="0.25">
      <c r="B15" s="48">
        <v>123</v>
      </c>
      <c r="C15" s="47">
        <v>1177154</v>
      </c>
      <c r="D15" s="47">
        <v>1177154</v>
      </c>
      <c r="E15" s="39">
        <f>IFERROR(C15/D15,0)</f>
        <v>1</v>
      </c>
    </row>
    <row r="16" spans="2:6" x14ac:dyDescent="0.25">
      <c r="B16" s="48">
        <v>144</v>
      </c>
      <c r="C16" s="47">
        <v>1571700</v>
      </c>
      <c r="D16" s="47">
        <v>1571700</v>
      </c>
      <c r="E16" s="39">
        <f>IFERROR(C16/D16,0)</f>
        <v>1</v>
      </c>
    </row>
    <row r="17" spans="2:5" ht="48.75" customHeight="1" x14ac:dyDescent="0.25">
      <c r="B17" s="35" t="s">
        <v>47</v>
      </c>
      <c r="C17" s="20" t="s">
        <v>44</v>
      </c>
      <c r="D17" s="36" t="s">
        <v>45</v>
      </c>
      <c r="E17" s="19" t="s">
        <v>46</v>
      </c>
    </row>
    <row r="18" spans="2:5" x14ac:dyDescent="0.25">
      <c r="B18" s="38">
        <v>102</v>
      </c>
      <c r="C18" s="47">
        <v>4749</v>
      </c>
      <c r="D18" s="47">
        <v>4907</v>
      </c>
      <c r="E18" s="54">
        <f>IFERROR(C18/D18,0)</f>
        <v>0.96780110046871815</v>
      </c>
    </row>
    <row r="19" spans="2:5" x14ac:dyDescent="0.25">
      <c r="B19" s="38">
        <v>103</v>
      </c>
      <c r="C19" s="47">
        <v>62506</v>
      </c>
      <c r="D19" s="47">
        <v>65591</v>
      </c>
      <c r="E19" s="54">
        <f>IFERROR(C19/D19,0)</f>
        <v>0.9529661081550822</v>
      </c>
    </row>
    <row r="20" spans="2:5" x14ac:dyDescent="0.25">
      <c r="B20" s="48">
        <v>123</v>
      </c>
      <c r="C20" s="47">
        <v>483285</v>
      </c>
      <c r="D20" s="47">
        <v>546139</v>
      </c>
      <c r="E20" s="54">
        <f>IFERROR(C20/D20,0)</f>
        <v>0.88491208282140632</v>
      </c>
    </row>
    <row r="21" spans="2:5" x14ac:dyDescent="0.25">
      <c r="B21" s="38">
        <v>144</v>
      </c>
      <c r="C21" s="47">
        <v>155915</v>
      </c>
      <c r="D21" s="47">
        <v>171097</v>
      </c>
      <c r="E21" s="54">
        <f>IFERROR(C21/D21,0)</f>
        <v>0.91126670835841661</v>
      </c>
    </row>
    <row r="23" spans="2:5" x14ac:dyDescent="0.25">
      <c r="D23" t="s">
        <v>131</v>
      </c>
    </row>
    <row r="24" spans="2:5" x14ac:dyDescent="0.25">
      <c r="B24" s="34"/>
      <c r="C24" s="34"/>
      <c r="D24" s="34"/>
      <c r="E24" s="34"/>
    </row>
    <row r="25" spans="2:5" x14ac:dyDescent="0.25">
      <c r="B25" s="34"/>
      <c r="C25" s="34"/>
      <c r="D25" s="34"/>
      <c r="E25" s="34"/>
    </row>
  </sheetData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Calidad Usuarios</dc:title>
  <dc:creator>ENTEL PERU</dc:creator>
  <cp:lastModifiedBy>Mory Saldaña, Allison</cp:lastModifiedBy>
  <dcterms:created xsi:type="dcterms:W3CDTF">2013-11-15T20:02:00Z</dcterms:created>
  <dcterms:modified xsi:type="dcterms:W3CDTF">2016-11-21T17:36:37Z</dcterms:modified>
</cp:coreProperties>
</file>