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65" windowWidth="14850" windowHeight="6180"/>
  </bookViews>
  <sheets>
    <sheet name="Anexo F (CSA)" sheetId="8" r:id="rId1"/>
    <sheet name="Anexo G (TEAP)" sheetId="33" r:id="rId2"/>
    <sheet name="Anexo H (DAP)" sheetId="34" r:id="rId3"/>
    <sheet name="Anexo I (CAT)" sheetId="13" r:id="rId4"/>
    <sheet name="Anexo J (AVH)" sheetId="12" r:id="rId5"/>
  </sheets>
  <definedNames>
    <definedName name="_xlnm._FilterDatabase" localSheetId="4" hidden="1">'Anexo J (AVH)'!$B$12:$E$16</definedName>
  </definedNames>
  <calcPr calcId="145621"/>
</workbook>
</file>

<file path=xl/calcChain.xml><?xml version="1.0" encoding="utf-8"?>
<calcChain xmlns="http://schemas.openxmlformats.org/spreadsheetml/2006/main">
  <c r="E21" i="12" l="1"/>
  <c r="E20" i="12"/>
  <c r="E19" i="12"/>
  <c r="E18" i="12"/>
  <c r="D49" i="34"/>
  <c r="C49" i="34"/>
  <c r="E49" i="34" s="1"/>
  <c r="E48" i="34"/>
  <c r="E47" i="34"/>
  <c r="E46" i="34"/>
  <c r="E45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20" i="33"/>
  <c r="G119" i="33"/>
  <c r="F119" i="33"/>
  <c r="E119" i="33"/>
  <c r="D119" i="33"/>
  <c r="G118" i="33"/>
  <c r="G120" i="33" s="1"/>
  <c r="F118" i="33"/>
  <c r="F120" i="33" s="1"/>
  <c r="E118" i="33"/>
  <c r="D118" i="33"/>
  <c r="D120" i="33" s="1"/>
  <c r="H117" i="33"/>
  <c r="G117" i="33"/>
  <c r="F117" i="33"/>
  <c r="E117" i="33"/>
  <c r="D117" i="33"/>
  <c r="H116" i="33"/>
  <c r="H115" i="33"/>
  <c r="G114" i="33"/>
  <c r="F114" i="33"/>
  <c r="E114" i="33"/>
  <c r="D114" i="33"/>
  <c r="H113" i="33"/>
  <c r="H114" i="33" s="1"/>
  <c r="H112" i="33"/>
  <c r="G111" i="33"/>
  <c r="F111" i="33"/>
  <c r="E111" i="33"/>
  <c r="D111" i="33"/>
  <c r="H110" i="33"/>
  <c r="H109" i="33"/>
  <c r="H111" i="33" s="1"/>
  <c r="G108" i="33"/>
  <c r="F108" i="33"/>
  <c r="E108" i="33"/>
  <c r="D108" i="33"/>
  <c r="H107" i="33"/>
  <c r="H106" i="33"/>
  <c r="H108" i="33" s="1"/>
  <c r="H105" i="33"/>
  <c r="G105" i="33"/>
  <c r="F105" i="33"/>
  <c r="E105" i="33"/>
  <c r="D105" i="33"/>
  <c r="H104" i="33"/>
  <c r="H103" i="33"/>
  <c r="G102" i="33"/>
  <c r="F102" i="33"/>
  <c r="E102" i="33"/>
  <c r="D102" i="33"/>
  <c r="H101" i="33"/>
  <c r="H102" i="33" s="1"/>
  <c r="H100" i="33"/>
  <c r="G99" i="33"/>
  <c r="F99" i="33"/>
  <c r="E99" i="33"/>
  <c r="D99" i="33"/>
  <c r="H98" i="33"/>
  <c r="H97" i="33"/>
  <c r="H99" i="33" s="1"/>
  <c r="G96" i="33"/>
  <c r="F96" i="33"/>
  <c r="E96" i="33"/>
  <c r="D96" i="33"/>
  <c r="H95" i="33"/>
  <c r="H94" i="33"/>
  <c r="H96" i="33" s="1"/>
  <c r="H93" i="33"/>
  <c r="G93" i="33"/>
  <c r="F93" i="33"/>
  <c r="E93" i="33"/>
  <c r="D93" i="33"/>
  <c r="H92" i="33"/>
  <c r="H91" i="33"/>
  <c r="G90" i="33"/>
  <c r="F90" i="33"/>
  <c r="E90" i="33"/>
  <c r="D90" i="33"/>
  <c r="H89" i="33"/>
  <c r="H90" i="33" s="1"/>
  <c r="H88" i="33"/>
  <c r="G87" i="33"/>
  <c r="F87" i="33"/>
  <c r="E87" i="33"/>
  <c r="D87" i="33"/>
  <c r="H86" i="33"/>
  <c r="H85" i="33"/>
  <c r="H87" i="33" s="1"/>
  <c r="G84" i="33"/>
  <c r="F84" i="33"/>
  <c r="E84" i="33"/>
  <c r="D84" i="33"/>
  <c r="H83" i="33"/>
  <c r="H82" i="33"/>
  <c r="H84" i="33" s="1"/>
  <c r="H81" i="33"/>
  <c r="G81" i="33"/>
  <c r="F81" i="33"/>
  <c r="E81" i="33"/>
  <c r="D81" i="33"/>
  <c r="H80" i="33"/>
  <c r="H79" i="33"/>
  <c r="G78" i="33"/>
  <c r="F78" i="33"/>
  <c r="E78" i="33"/>
  <c r="D78" i="33"/>
  <c r="H77" i="33"/>
  <c r="H78" i="33" s="1"/>
  <c r="H76" i="33"/>
  <c r="G75" i="33"/>
  <c r="F75" i="33"/>
  <c r="E75" i="33"/>
  <c r="D75" i="33"/>
  <c r="H74" i="33"/>
  <c r="H73" i="33"/>
  <c r="H75" i="33" s="1"/>
  <c r="G72" i="33"/>
  <c r="F72" i="33"/>
  <c r="E72" i="33"/>
  <c r="D72" i="33"/>
  <c r="H71" i="33"/>
  <c r="H70" i="33"/>
  <c r="H72" i="33" s="1"/>
  <c r="H69" i="33"/>
  <c r="G69" i="33"/>
  <c r="F69" i="33"/>
  <c r="E69" i="33"/>
  <c r="D69" i="33"/>
  <c r="H68" i="33"/>
  <c r="H67" i="33"/>
  <c r="G66" i="33"/>
  <c r="F66" i="33"/>
  <c r="E66" i="33"/>
  <c r="D66" i="33"/>
  <c r="H65" i="33"/>
  <c r="H66" i="33" s="1"/>
  <c r="H64" i="33"/>
  <c r="G63" i="33"/>
  <c r="F63" i="33"/>
  <c r="E63" i="33"/>
  <c r="D63" i="33"/>
  <c r="H62" i="33"/>
  <c r="H61" i="33"/>
  <c r="H63" i="33" s="1"/>
  <c r="G60" i="33"/>
  <c r="F60" i="33"/>
  <c r="E60" i="33"/>
  <c r="D60" i="33"/>
  <c r="H59" i="33"/>
  <c r="H58" i="33"/>
  <c r="H60" i="33" s="1"/>
  <c r="H57" i="33"/>
  <c r="G57" i="33"/>
  <c r="F57" i="33"/>
  <c r="E57" i="33"/>
  <c r="D57" i="33"/>
  <c r="H56" i="33"/>
  <c r="H55" i="33"/>
  <c r="G54" i="33"/>
  <c r="F54" i="33"/>
  <c r="E54" i="33"/>
  <c r="D54" i="33"/>
  <c r="H53" i="33"/>
  <c r="H54" i="33" s="1"/>
  <c r="H52" i="33"/>
  <c r="G51" i="33"/>
  <c r="F51" i="33"/>
  <c r="E51" i="33"/>
  <c r="D51" i="33"/>
  <c r="H50" i="33"/>
  <c r="H49" i="33"/>
  <c r="H51" i="33" s="1"/>
  <c r="G48" i="33"/>
  <c r="F48" i="33"/>
  <c r="E48" i="33"/>
  <c r="D48" i="33"/>
  <c r="H47" i="33"/>
  <c r="H46" i="33"/>
  <c r="H48" i="33" s="1"/>
  <c r="H45" i="33"/>
  <c r="G45" i="33"/>
  <c r="F45" i="33"/>
  <c r="E45" i="33"/>
  <c r="D45" i="33"/>
  <c r="H44" i="33"/>
  <c r="H43" i="33"/>
  <c r="G42" i="33"/>
  <c r="F42" i="33"/>
  <c r="E42" i="33"/>
  <c r="D42" i="33"/>
  <c r="H41" i="33"/>
  <c r="H42" i="33" s="1"/>
  <c r="H40" i="33"/>
  <c r="G39" i="33"/>
  <c r="F39" i="33"/>
  <c r="E39" i="33"/>
  <c r="D39" i="33"/>
  <c r="H38" i="33"/>
  <c r="H37" i="33"/>
  <c r="H39" i="33" s="1"/>
  <c r="G36" i="33"/>
  <c r="F36" i="33"/>
  <c r="E36" i="33"/>
  <c r="D36" i="33"/>
  <c r="H35" i="33"/>
  <c r="H34" i="33"/>
  <c r="H36" i="33" s="1"/>
  <c r="H33" i="33"/>
  <c r="G33" i="33"/>
  <c r="F33" i="33"/>
  <c r="E33" i="33"/>
  <c r="D33" i="33"/>
  <c r="H32" i="33"/>
  <c r="H31" i="33"/>
  <c r="G30" i="33"/>
  <c r="F30" i="33"/>
  <c r="E30" i="33"/>
  <c r="D30" i="33"/>
  <c r="H29" i="33"/>
  <c r="H30" i="33" s="1"/>
  <c r="H28" i="33"/>
  <c r="G27" i="33"/>
  <c r="F27" i="33"/>
  <c r="E27" i="33"/>
  <c r="D27" i="33"/>
  <c r="H26" i="33"/>
  <c r="H25" i="33"/>
  <c r="H27" i="33" s="1"/>
  <c r="G24" i="33"/>
  <c r="F24" i="33"/>
  <c r="E24" i="33"/>
  <c r="D24" i="33"/>
  <c r="H23" i="33"/>
  <c r="H22" i="33"/>
  <c r="H24" i="33" s="1"/>
  <c r="H21" i="33"/>
  <c r="G21" i="33"/>
  <c r="F21" i="33"/>
  <c r="E21" i="33"/>
  <c r="D21" i="33"/>
  <c r="H20" i="33"/>
  <c r="H19" i="33"/>
  <c r="G18" i="33"/>
  <c r="F18" i="33"/>
  <c r="E18" i="33"/>
  <c r="D18" i="33"/>
  <c r="H17" i="33"/>
  <c r="H18" i="33" s="1"/>
  <c r="H16" i="33"/>
  <c r="G15" i="33"/>
  <c r="F15" i="33"/>
  <c r="E15" i="33"/>
  <c r="D15" i="33"/>
  <c r="H14" i="33"/>
  <c r="H119" i="33" s="1"/>
  <c r="H13" i="33"/>
  <c r="H118" i="33" s="1"/>
  <c r="H120" i="33" l="1"/>
  <c r="H15" i="33"/>
  <c r="C18" i="13"/>
  <c r="C53" i="8"/>
  <c r="D18" i="13"/>
  <c r="E17" i="13" l="1"/>
  <c r="E16" i="13"/>
  <c r="E15" i="13"/>
  <c r="E14" i="13"/>
  <c r="E16" i="12"/>
  <c r="E15" i="12"/>
  <c r="E14" i="12"/>
  <c r="E13" i="12"/>
  <c r="D53" i="8"/>
  <c r="E53" i="8" s="1"/>
  <c r="E34" i="8"/>
  <c r="E35" i="8"/>
  <c r="E36" i="8"/>
  <c r="E37" i="8"/>
  <c r="E38" i="8"/>
  <c r="E18" i="13" l="1"/>
  <c r="E52" i="8"/>
  <c r="E51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9" i="8"/>
  <c r="E40" i="8"/>
  <c r="E41" i="8"/>
  <c r="E42" i="8"/>
  <c r="E43" i="8"/>
  <c r="E44" i="8"/>
  <c r="E45" i="8"/>
  <c r="E46" i="8"/>
  <c r="E47" i="8"/>
  <c r="E48" i="8"/>
  <c r="E49" i="8"/>
  <c r="E50" i="8"/>
  <c r="E14" i="8"/>
</calcChain>
</file>

<file path=xl/sharedStrings.xml><?xml version="1.0" encoding="utf-8"?>
<sst xmlns="http://schemas.openxmlformats.org/spreadsheetml/2006/main" count="311" uniqueCount="132">
  <si>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</si>
  <si>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</si>
  <si>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</si>
  <si>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</si>
  <si>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</si>
  <si>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</si>
  <si>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</si>
  <si>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</si>
  <si>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</si>
  <si>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</si>
  <si>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</si>
  <si>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</si>
  <si>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</si>
  <si>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</si>
  <si>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</si>
  <si>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</si>
  <si>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</si>
  <si>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</si>
  <si>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</si>
  <si>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</si>
  <si>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</si>
  <si>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</si>
  <si>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</si>
  <si>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</si>
  <si>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</si>
  <si>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</si>
  <si>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</si>
  <si>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</si>
  <si>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</si>
  <si>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</si>
  <si>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</si>
  <si>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</si>
  <si>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</si>
  <si>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</si>
  <si>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</si>
  <si>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</si>
  <si>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</si>
  <si>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</si>
  <si>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</si>
  <si>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</si>
  <si>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</si>
  <si>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</si>
  <si>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</si>
  <si>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</si>
  <si>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</si>
  <si>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</si>
  <si>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</si>
  <si>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</si>
  <si>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</si>
  <si>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</si>
  <si>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</si>
  <si>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</si>
  <si>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</si>
  <si>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</si>
  <si>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</si>
  <si>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</si>
  <si>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</si>
  <si>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</si>
  <si>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</si>
  <si>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</si>
  <si>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</si>
  <si>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</si>
  <si>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</si>
  <si>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</si>
  <si>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</si>
  <si>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</si>
  <si>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</si>
  <si>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</si>
  <si>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</si>
  <si>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</si>
  <si>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</si>
  <si>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</si>
  <si>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</si>
  <si>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</si>
  <si>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</si>
  <si>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</si>
  <si>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</si>
  <si>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</si>
  <si>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</si>
  <si>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</si>
  <si>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</si>
  <si>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</si>
  <si>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</si>
  <si>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</si>
  <si>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</si>
  <si>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</si>
  <si>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</si>
  <si>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</si>
  <si>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</si>
  <si>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</si>
  <si>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</si>
  <si>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</si>
  <si>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</si>
  <si>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 Centro de Lima</t>
  </si>
  <si>
    <t>TP Fiori</t>
  </si>
  <si>
    <t>TP Chorrillos</t>
  </si>
  <si>
    <t>TP Huacho</t>
  </si>
  <si>
    <t>TP La Molina</t>
  </si>
  <si>
    <t>TP La Victoria</t>
  </si>
  <si>
    <t>TP Miraflores</t>
  </si>
  <si>
    <t>TP Jockey Plaza</t>
  </si>
  <si>
    <t>TP Mega Plaza</t>
  </si>
  <si>
    <t>TP Open Plaza</t>
  </si>
  <si>
    <t>TP_NS Real Plaza / Primavera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</si>
  <si>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</si>
  <si>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</si>
  <si>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</si>
  <si>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</si>
  <si>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</si>
  <si>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</si>
  <si>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</si>
  <si>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</si>
  <si>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</si>
  <si>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</si>
  <si>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</si>
  <si>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</si>
  <si>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</si>
  <si>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</si>
  <si>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</si>
  <si>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</si>
  <si>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</si>
  <si>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</si>
  <si>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</si>
  <si>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</si>
  <si>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</si>
  <si>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</si>
  <si>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TP_Larco</t>
  </si>
  <si>
    <t>TP Larco</t>
  </si>
  <si>
    <t>TP Minka</t>
  </si>
  <si>
    <t xml:space="preserve"> </t>
  </si>
  <si>
    <t>TP_Cono Norte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</si>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</sst>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00%"/>
    <numFmt numFmtId="167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165" fontId="0" fillId="0" borderId="0" xfId="3" applyNumberFormat="1" applyFont="1"/>
    <xf numFmtId="3" fontId="1" fillId="2" borderId="2" xfId="3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166" fontId="1" fillId="2" borderId="2" xfId="1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/>
    <xf numFmtId="3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5">
    <cellStyle name="Comma 2" xfId="2"/>
    <cellStyle name="Millares 2" xfId="3"/>
    <cellStyle name="Normal" xfId="0" builtinId="0"/>
    <cellStyle name="Normal 2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showGridLines="0" tabSelected="1" zoomScale="85" zoomScaleNormal="85" workbookViewId="0">
      <selection activeCell="B21" sqref="B21"/>
    </sheetView>
  </sheetViews>
  <sheetFormatPr baseColWidth="10" defaultColWidth="9.140625" defaultRowHeight="15" x14ac:dyDescent="0.25"/>
  <cols>
    <col min="1" max="1" width="3.85546875" style="43" customWidth="1"/>
    <col min="2" max="2" width="25.85546875" bestFit="1" customWidth="1"/>
    <col min="3" max="4" width="23" customWidth="1"/>
    <col min="5" max="5" width="14.140625" customWidth="1"/>
  </cols>
  <sheetData>
    <row r="2" spans="1:5" x14ac:dyDescent="0.25">
      <c r="B2" s="70" t="s">
        <v>28</v>
      </c>
      <c r="C2" s="70"/>
      <c r="D2" s="70"/>
      <c r="E2" s="70"/>
    </row>
    <row r="3" spans="1:5" x14ac:dyDescent="0.25">
      <c r="B3" s="71" t="s">
        <v>0</v>
      </c>
      <c r="C3" s="71"/>
      <c r="D3" s="71"/>
      <c r="E3" s="71"/>
    </row>
    <row r="4" spans="1:5" x14ac:dyDescent="0.25">
      <c r="B4" s="70" t="s">
        <v>1</v>
      </c>
      <c r="C4" s="70"/>
      <c r="D4" s="70"/>
      <c r="E4" s="70"/>
    </row>
    <row r="5" spans="1:5" x14ac:dyDescent="0.25">
      <c r="B5" s="18"/>
      <c r="C5" s="18"/>
      <c r="D5" s="18"/>
      <c r="E5" s="18"/>
    </row>
    <row r="6" spans="1:5" x14ac:dyDescent="0.25">
      <c r="B6" t="s">
        <v>2</v>
      </c>
      <c r="C6" t="s">
        <v>86</v>
      </c>
    </row>
    <row r="7" spans="1:5" x14ac:dyDescent="0.25">
      <c r="B7" t="s">
        <v>3</v>
      </c>
      <c r="C7" s="16">
        <v>2017</v>
      </c>
    </row>
    <row r="8" spans="1:5" x14ac:dyDescent="0.25">
      <c r="B8" t="s">
        <v>4</v>
      </c>
      <c r="C8" t="s">
        <v>131</v>
      </c>
    </row>
    <row r="9" spans="1:5" x14ac:dyDescent="0.25">
      <c r="B9" t="s">
        <v>6</v>
      </c>
      <c r="C9" s="68" t="s">
        <v>7</v>
      </c>
      <c r="D9" s="68"/>
    </row>
    <row r="10" spans="1:5" x14ac:dyDescent="0.25">
      <c r="B10" t="s">
        <v>5</v>
      </c>
      <c r="C10" s="69" t="s">
        <v>8</v>
      </c>
      <c r="D10" s="69"/>
    </row>
    <row r="11" spans="1:5" x14ac:dyDescent="0.25">
      <c r="C11" s="69"/>
      <c r="D11" s="69"/>
    </row>
    <row r="13" spans="1:5" ht="50.25" customHeight="1" x14ac:dyDescent="0.25">
      <c r="B13" s="45" t="s">
        <v>9</v>
      </c>
      <c r="C13" s="32" t="s">
        <v>11</v>
      </c>
      <c r="D13" s="65" t="s">
        <v>12</v>
      </c>
      <c r="E13" s="45" t="s">
        <v>13</v>
      </c>
    </row>
    <row r="14" spans="1:5" x14ac:dyDescent="0.25">
      <c r="A14" s="44"/>
      <c r="B14" s="3" t="s">
        <v>93</v>
      </c>
      <c r="C14" s="21">
        <v>0</v>
      </c>
      <c r="D14" s="60">
        <v>337</v>
      </c>
      <c r="E14" s="7">
        <f>IFERROR(C14/D14,0)</f>
        <v>0</v>
      </c>
    </row>
    <row r="15" spans="1:5" x14ac:dyDescent="0.25">
      <c r="A15" s="44"/>
      <c r="B15" s="3" t="s">
        <v>94</v>
      </c>
      <c r="C15" s="21">
        <v>0</v>
      </c>
      <c r="D15" s="60">
        <v>260</v>
      </c>
      <c r="E15" s="7">
        <f t="shared" ref="E15:E52" si="0">IFERROR(C15/D15,0)</f>
        <v>0</v>
      </c>
    </row>
    <row r="16" spans="1:5" x14ac:dyDescent="0.25">
      <c r="A16" s="44"/>
      <c r="B16" s="3" t="s">
        <v>95</v>
      </c>
      <c r="C16" s="21">
        <v>0</v>
      </c>
      <c r="D16" s="60">
        <v>337</v>
      </c>
      <c r="E16" s="7">
        <f t="shared" si="0"/>
        <v>0</v>
      </c>
    </row>
    <row r="17" spans="1:5" x14ac:dyDescent="0.25">
      <c r="A17" s="44"/>
      <c r="B17" s="3" t="s">
        <v>96</v>
      </c>
      <c r="C17" s="21">
        <v>0</v>
      </c>
      <c r="D17" s="60">
        <v>263.5</v>
      </c>
      <c r="E17" s="7">
        <f t="shared" si="0"/>
        <v>0</v>
      </c>
    </row>
    <row r="18" spans="1:5" x14ac:dyDescent="0.25">
      <c r="A18" s="44"/>
      <c r="B18" s="3" t="s">
        <v>97</v>
      </c>
      <c r="C18" s="21">
        <v>0</v>
      </c>
      <c r="D18" s="60">
        <v>275</v>
      </c>
      <c r="E18" s="7">
        <f t="shared" si="0"/>
        <v>0</v>
      </c>
    </row>
    <row r="19" spans="1:5" x14ac:dyDescent="0.25">
      <c r="A19" s="44"/>
      <c r="B19" s="3" t="s">
        <v>98</v>
      </c>
      <c r="C19" s="21">
        <v>0</v>
      </c>
      <c r="D19" s="60">
        <v>248</v>
      </c>
      <c r="E19" s="7">
        <f t="shared" si="0"/>
        <v>0</v>
      </c>
    </row>
    <row r="20" spans="1:5" x14ac:dyDescent="0.25">
      <c r="A20" s="44"/>
      <c r="B20" s="3" t="s">
        <v>127</v>
      </c>
      <c r="C20" s="21">
        <v>0</v>
      </c>
      <c r="D20" s="60">
        <v>309</v>
      </c>
      <c r="E20" s="7">
        <f t="shared" si="0"/>
        <v>0</v>
      </c>
    </row>
    <row r="21" spans="1:5" x14ac:dyDescent="0.25">
      <c r="A21" s="44"/>
      <c r="B21" s="3" t="s">
        <v>128</v>
      </c>
      <c r="C21" s="21">
        <v>0</v>
      </c>
      <c r="D21" s="60">
        <v>337</v>
      </c>
      <c r="E21" s="7">
        <f t="shared" si="0"/>
        <v>0</v>
      </c>
    </row>
    <row r="22" spans="1:5" x14ac:dyDescent="0.25">
      <c r="A22" s="44"/>
      <c r="B22" s="3" t="s">
        <v>99</v>
      </c>
      <c r="C22" s="21">
        <v>0</v>
      </c>
      <c r="D22" s="60">
        <v>275</v>
      </c>
      <c r="E22" s="7">
        <f t="shared" si="0"/>
        <v>0</v>
      </c>
    </row>
    <row r="23" spans="1:5" x14ac:dyDescent="0.25">
      <c r="A23" s="44"/>
      <c r="B23" s="3" t="s">
        <v>100</v>
      </c>
      <c r="C23" s="21">
        <v>0</v>
      </c>
      <c r="D23" s="60">
        <v>341</v>
      </c>
      <c r="E23" s="7">
        <f t="shared" si="0"/>
        <v>0</v>
      </c>
    </row>
    <row r="24" spans="1:5" x14ac:dyDescent="0.25">
      <c r="A24" s="44"/>
      <c r="B24" s="3" t="s">
        <v>101</v>
      </c>
      <c r="C24" s="21">
        <v>0</v>
      </c>
      <c r="D24" s="60">
        <v>372</v>
      </c>
      <c r="E24" s="7">
        <f t="shared" si="0"/>
        <v>0</v>
      </c>
    </row>
    <row r="25" spans="1:5" x14ac:dyDescent="0.25">
      <c r="A25" s="44"/>
      <c r="B25" s="3" t="s">
        <v>102</v>
      </c>
      <c r="C25" s="21">
        <v>0</v>
      </c>
      <c r="D25" s="60">
        <v>372</v>
      </c>
      <c r="E25" s="7">
        <f t="shared" si="0"/>
        <v>0</v>
      </c>
    </row>
    <row r="26" spans="1:5" x14ac:dyDescent="0.25">
      <c r="A26" s="44"/>
      <c r="B26" s="3" t="s">
        <v>103</v>
      </c>
      <c r="C26" s="21">
        <v>0</v>
      </c>
      <c r="D26" s="60">
        <v>372</v>
      </c>
      <c r="E26" s="7">
        <f t="shared" si="0"/>
        <v>0</v>
      </c>
    </row>
    <row r="27" spans="1:5" x14ac:dyDescent="0.25">
      <c r="A27" s="44"/>
      <c r="B27" s="3" t="s">
        <v>104</v>
      </c>
      <c r="C27" s="21">
        <v>0</v>
      </c>
      <c r="D27" s="60">
        <v>275</v>
      </c>
      <c r="E27" s="7">
        <f t="shared" si="0"/>
        <v>0</v>
      </c>
    </row>
    <row r="28" spans="1:5" x14ac:dyDescent="0.25">
      <c r="A28" s="44"/>
      <c r="B28" s="3" t="s">
        <v>105</v>
      </c>
      <c r="C28" s="21">
        <v>0</v>
      </c>
      <c r="D28" s="60">
        <v>263.5</v>
      </c>
      <c r="E28" s="7">
        <f t="shared" si="0"/>
        <v>0</v>
      </c>
    </row>
    <row r="29" spans="1:5" x14ac:dyDescent="0.25">
      <c r="A29" s="44"/>
      <c r="B29" s="3" t="s">
        <v>106</v>
      </c>
      <c r="C29" s="21">
        <v>0</v>
      </c>
      <c r="D29" s="60">
        <v>263.5</v>
      </c>
      <c r="E29" s="7">
        <f t="shared" si="0"/>
        <v>0</v>
      </c>
    </row>
    <row r="30" spans="1:5" x14ac:dyDescent="0.25">
      <c r="A30" s="44"/>
      <c r="B30" s="3" t="s">
        <v>107</v>
      </c>
      <c r="C30" s="21">
        <v>0</v>
      </c>
      <c r="D30" s="60">
        <v>275</v>
      </c>
      <c r="E30" s="7">
        <f t="shared" si="0"/>
        <v>0</v>
      </c>
    </row>
    <row r="31" spans="1:5" x14ac:dyDescent="0.25">
      <c r="A31" s="44"/>
      <c r="B31" s="3" t="s">
        <v>108</v>
      </c>
      <c r="C31" s="21">
        <v>0</v>
      </c>
      <c r="D31" s="60">
        <v>275</v>
      </c>
      <c r="E31" s="7">
        <f t="shared" si="0"/>
        <v>0</v>
      </c>
    </row>
    <row r="32" spans="1:5" x14ac:dyDescent="0.25">
      <c r="A32" s="44"/>
      <c r="B32" s="3" t="s">
        <v>109</v>
      </c>
      <c r="C32" s="21">
        <v>0</v>
      </c>
      <c r="D32" s="60">
        <v>296.5</v>
      </c>
      <c r="E32" s="7">
        <f t="shared" si="0"/>
        <v>0</v>
      </c>
    </row>
    <row r="33" spans="1:5" x14ac:dyDescent="0.25">
      <c r="A33" s="44"/>
      <c r="B33" s="3" t="s">
        <v>110</v>
      </c>
      <c r="C33" s="21">
        <v>0</v>
      </c>
      <c r="D33" s="60">
        <v>248</v>
      </c>
      <c r="E33" s="7">
        <f t="shared" si="0"/>
        <v>0</v>
      </c>
    </row>
    <row r="34" spans="1:5" x14ac:dyDescent="0.25">
      <c r="A34" s="44"/>
      <c r="B34" s="3" t="s">
        <v>111</v>
      </c>
      <c r="C34" s="21">
        <v>0</v>
      </c>
      <c r="D34" s="60">
        <v>297</v>
      </c>
      <c r="E34" s="7">
        <f t="shared" si="0"/>
        <v>0</v>
      </c>
    </row>
    <row r="35" spans="1:5" x14ac:dyDescent="0.25">
      <c r="A35" s="44"/>
      <c r="B35" s="3" t="s">
        <v>112</v>
      </c>
      <c r="C35" s="21">
        <v>0</v>
      </c>
      <c r="D35" s="60">
        <v>242</v>
      </c>
      <c r="E35" s="7">
        <f t="shared" si="0"/>
        <v>0</v>
      </c>
    </row>
    <row r="36" spans="1:5" x14ac:dyDescent="0.25">
      <c r="A36" s="44"/>
      <c r="B36" s="3" t="s">
        <v>113</v>
      </c>
      <c r="C36" s="21">
        <v>2.8666666666666667</v>
      </c>
      <c r="D36" s="60">
        <v>219</v>
      </c>
      <c r="E36" s="7">
        <f t="shared" si="0"/>
        <v>1.3089802130898021E-2</v>
      </c>
    </row>
    <row r="37" spans="1:5" x14ac:dyDescent="0.25">
      <c r="A37" s="44"/>
      <c r="B37" s="3" t="s">
        <v>114</v>
      </c>
      <c r="C37" s="21">
        <v>0</v>
      </c>
      <c r="D37" s="60">
        <v>271</v>
      </c>
      <c r="E37" s="7">
        <f t="shared" si="0"/>
        <v>0</v>
      </c>
    </row>
    <row r="38" spans="1:5" x14ac:dyDescent="0.25">
      <c r="A38" s="44"/>
      <c r="B38" s="3" t="s">
        <v>115</v>
      </c>
      <c r="C38" s="21">
        <v>0</v>
      </c>
      <c r="D38" s="60">
        <v>242</v>
      </c>
      <c r="E38" s="7">
        <f t="shared" si="0"/>
        <v>0</v>
      </c>
    </row>
    <row r="39" spans="1:5" x14ac:dyDescent="0.25">
      <c r="A39" s="44"/>
      <c r="B39" s="3" t="s">
        <v>116</v>
      </c>
      <c r="C39" s="21">
        <v>0</v>
      </c>
      <c r="D39" s="60">
        <v>242</v>
      </c>
      <c r="E39" s="7">
        <f t="shared" si="0"/>
        <v>0</v>
      </c>
    </row>
    <row r="40" spans="1:5" x14ac:dyDescent="0.25">
      <c r="A40" s="44"/>
      <c r="B40" s="3" t="s">
        <v>117</v>
      </c>
      <c r="C40" s="21">
        <v>0</v>
      </c>
      <c r="D40" s="60">
        <v>242</v>
      </c>
      <c r="E40" s="7">
        <f t="shared" si="0"/>
        <v>0</v>
      </c>
    </row>
    <row r="41" spans="1:5" x14ac:dyDescent="0.25">
      <c r="A41" s="44"/>
      <c r="B41" s="3" t="s">
        <v>118</v>
      </c>
      <c r="C41" s="21">
        <v>0</v>
      </c>
      <c r="D41" s="60">
        <v>242</v>
      </c>
      <c r="E41" s="7">
        <f t="shared" si="0"/>
        <v>0</v>
      </c>
    </row>
    <row r="42" spans="1:5" x14ac:dyDescent="0.25">
      <c r="A42" s="44"/>
      <c r="B42" s="3" t="s">
        <v>119</v>
      </c>
      <c r="C42" s="21">
        <v>0</v>
      </c>
      <c r="D42" s="60">
        <v>242</v>
      </c>
      <c r="E42" s="7">
        <f t="shared" si="0"/>
        <v>0</v>
      </c>
    </row>
    <row r="43" spans="1:5" x14ac:dyDescent="0.25">
      <c r="A43" s="44"/>
      <c r="B43" s="3" t="s">
        <v>120</v>
      </c>
      <c r="C43" s="21">
        <v>0</v>
      </c>
      <c r="D43" s="60">
        <v>230.5</v>
      </c>
      <c r="E43" s="7">
        <f t="shared" si="0"/>
        <v>0</v>
      </c>
    </row>
    <row r="44" spans="1:5" x14ac:dyDescent="0.25">
      <c r="A44" s="44"/>
      <c r="B44" s="3" t="s">
        <v>121</v>
      </c>
      <c r="C44" s="21">
        <v>0</v>
      </c>
      <c r="D44" s="60">
        <v>250</v>
      </c>
      <c r="E44" s="7">
        <f t="shared" si="0"/>
        <v>0</v>
      </c>
    </row>
    <row r="45" spans="1:5" x14ac:dyDescent="0.25">
      <c r="A45" s="44"/>
      <c r="B45" s="3" t="s">
        <v>122</v>
      </c>
      <c r="C45" s="21">
        <v>0</v>
      </c>
      <c r="D45" s="60">
        <v>242</v>
      </c>
      <c r="E45" s="7">
        <f t="shared" si="0"/>
        <v>0</v>
      </c>
    </row>
    <row r="46" spans="1:5" x14ac:dyDescent="0.25">
      <c r="A46" s="44"/>
      <c r="B46" s="3" t="s">
        <v>123</v>
      </c>
      <c r="C46" s="21">
        <v>0</v>
      </c>
      <c r="D46" s="60">
        <v>265</v>
      </c>
      <c r="E46" s="7">
        <f t="shared" si="0"/>
        <v>0</v>
      </c>
    </row>
    <row r="47" spans="1:5" x14ac:dyDescent="0.25">
      <c r="A47" s="44"/>
      <c r="B47" s="3" t="s">
        <v>124</v>
      </c>
      <c r="C47" s="21">
        <v>0</v>
      </c>
      <c r="D47" s="60">
        <v>242</v>
      </c>
      <c r="E47" s="7">
        <f t="shared" si="0"/>
        <v>0</v>
      </c>
    </row>
    <row r="48" spans="1:5" x14ac:dyDescent="0.25">
      <c r="A48" s="44"/>
      <c r="B48" s="3" t="s">
        <v>125</v>
      </c>
      <c r="C48" s="21">
        <v>0</v>
      </c>
      <c r="D48" s="60">
        <v>242</v>
      </c>
      <c r="E48" s="7">
        <f t="shared" si="0"/>
        <v>0</v>
      </c>
    </row>
    <row r="49" spans="1:5" x14ac:dyDescent="0.25">
      <c r="A49" s="44"/>
      <c r="B49" s="3" t="s">
        <v>48</v>
      </c>
      <c r="C49" s="21">
        <v>0</v>
      </c>
      <c r="D49" s="60">
        <v>558</v>
      </c>
      <c r="E49" s="7">
        <f t="shared" si="0"/>
        <v>0</v>
      </c>
    </row>
    <row r="50" spans="1:5" x14ac:dyDescent="0.25">
      <c r="A50" s="44"/>
      <c r="B50" s="3" t="s">
        <v>49</v>
      </c>
      <c r="C50" s="21">
        <v>0</v>
      </c>
      <c r="D50" s="60">
        <v>558</v>
      </c>
      <c r="E50" s="7">
        <f t="shared" si="0"/>
        <v>0</v>
      </c>
    </row>
    <row r="51" spans="1:5" x14ac:dyDescent="0.25">
      <c r="A51" s="44"/>
      <c r="B51" s="3" t="s">
        <v>84</v>
      </c>
      <c r="C51" s="21">
        <v>0</v>
      </c>
      <c r="D51" s="60">
        <v>558</v>
      </c>
      <c r="E51" s="7">
        <f t="shared" si="0"/>
        <v>0</v>
      </c>
    </row>
    <row r="52" spans="1:5" x14ac:dyDescent="0.25">
      <c r="A52" s="44"/>
      <c r="B52" s="3" t="s">
        <v>85</v>
      </c>
      <c r="C52" s="21">
        <v>0</v>
      </c>
      <c r="D52" s="60">
        <v>558</v>
      </c>
      <c r="E52" s="7">
        <f t="shared" si="0"/>
        <v>0</v>
      </c>
    </row>
    <row r="53" spans="1:5" x14ac:dyDescent="0.25">
      <c r="B53" s="4" t="s">
        <v>10</v>
      </c>
      <c r="C53" s="22">
        <f>SUM(C14:C52)</f>
        <v>2.8666666666666667</v>
      </c>
      <c r="D53" s="39">
        <f>SUM(D14:D52)</f>
        <v>11937.5</v>
      </c>
      <c r="E53" s="51">
        <f>IFERROR(C53/D53,0)</f>
        <v>2.4013961605584642E-4</v>
      </c>
    </row>
    <row r="55" spans="1:5" x14ac:dyDescent="0.25">
      <c r="D55" s="55"/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zoomScale="85" zoomScaleNormal="85" workbookViewId="0">
      <selection activeCell="B31" sqref="B31"/>
    </sheetView>
  </sheetViews>
  <sheetFormatPr baseColWidth="10"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70" t="s">
        <v>29</v>
      </c>
      <c r="C2" s="70"/>
      <c r="D2" s="70"/>
      <c r="E2" s="70"/>
      <c r="F2" s="70"/>
      <c r="G2" s="70"/>
      <c r="H2" s="70"/>
      <c r="K2" s="62"/>
    </row>
    <row r="3" spans="2:13" x14ac:dyDescent="0.25">
      <c r="B3" s="71" t="s">
        <v>14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13" x14ac:dyDescent="0.25">
      <c r="B4" s="70" t="s">
        <v>1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6" spans="2:13" x14ac:dyDescent="0.25">
      <c r="B6" t="s">
        <v>2</v>
      </c>
      <c r="C6" t="s">
        <v>86</v>
      </c>
    </row>
    <row r="7" spans="2:13" x14ac:dyDescent="0.25">
      <c r="B7" t="s">
        <v>3</v>
      </c>
      <c r="C7" s="61">
        <v>2017</v>
      </c>
    </row>
    <row r="8" spans="2:13" x14ac:dyDescent="0.25">
      <c r="B8" t="s">
        <v>4</v>
      </c>
      <c r="C8" t="s">
        <v>131</v>
      </c>
    </row>
    <row r="9" spans="2:13" ht="15" customHeight="1" x14ac:dyDescent="0.25">
      <c r="B9" t="s">
        <v>6</v>
      </c>
      <c r="C9" s="68" t="s">
        <v>15</v>
      </c>
      <c r="D9" s="68"/>
      <c r="E9" s="68"/>
      <c r="F9" s="68"/>
      <c r="I9" s="2"/>
      <c r="J9" s="1"/>
      <c r="K9" s="1"/>
      <c r="L9" s="1"/>
    </row>
    <row r="10" spans="2:13" ht="15" customHeight="1" x14ac:dyDescent="0.25">
      <c r="B10" t="s">
        <v>5</v>
      </c>
      <c r="C10" s="72" t="s">
        <v>16</v>
      </c>
      <c r="D10" s="72"/>
      <c r="E10" s="72"/>
      <c r="F10" s="72"/>
      <c r="G10" s="5"/>
      <c r="I10" s="73"/>
      <c r="J10" s="73"/>
      <c r="K10" s="73"/>
      <c r="L10" s="73"/>
      <c r="M10" s="5"/>
    </row>
    <row r="11" spans="2:13" x14ac:dyDescent="0.25">
      <c r="D11" s="66">
        <v>2</v>
      </c>
      <c r="E11" s="66">
        <v>3</v>
      </c>
      <c r="F11" s="66">
        <v>4</v>
      </c>
      <c r="G11" s="66">
        <v>5</v>
      </c>
    </row>
    <row r="12" spans="2:13" x14ac:dyDescent="0.25">
      <c r="B12" s="74" t="s">
        <v>9</v>
      </c>
      <c r="C12" s="74"/>
      <c r="D12" s="64" t="s">
        <v>50</v>
      </c>
      <c r="E12" s="64" t="s">
        <v>20</v>
      </c>
      <c r="F12" s="23" t="s">
        <v>51</v>
      </c>
      <c r="G12" s="23" t="s">
        <v>52</v>
      </c>
      <c r="H12" s="23" t="s">
        <v>53</v>
      </c>
    </row>
    <row r="13" spans="2:13" x14ac:dyDescent="0.25">
      <c r="B13" s="59" t="s">
        <v>54</v>
      </c>
      <c r="C13" s="8" t="s">
        <v>17</v>
      </c>
      <c r="D13" s="9">
        <v>1056</v>
      </c>
      <c r="E13" s="9">
        <v>265</v>
      </c>
      <c r="F13" s="9">
        <v>3891</v>
      </c>
      <c r="G13" s="9">
        <v>283</v>
      </c>
      <c r="H13" s="10">
        <f>SUM(D13:G13)</f>
        <v>5495</v>
      </c>
    </row>
    <row r="14" spans="2:13" x14ac:dyDescent="0.25">
      <c r="B14" s="58"/>
      <c r="C14" s="8" t="s">
        <v>18</v>
      </c>
      <c r="D14" s="9">
        <v>1747</v>
      </c>
      <c r="E14" s="9">
        <v>294</v>
      </c>
      <c r="F14" s="9">
        <v>4616</v>
      </c>
      <c r="G14" s="9">
        <v>320</v>
      </c>
      <c r="H14" s="10">
        <f>SUM(D14:G14)</f>
        <v>6977</v>
      </c>
    </row>
    <row r="15" spans="2:13" x14ac:dyDescent="0.25">
      <c r="B15" s="57"/>
      <c r="C15" s="8" t="s">
        <v>19</v>
      </c>
      <c r="D15" s="11">
        <f>IFERROR((D13/D14),0)</f>
        <v>0.60446479679450482</v>
      </c>
      <c r="E15" s="11">
        <f>IFERROR((E13/E14),0)</f>
        <v>0.90136054421768708</v>
      </c>
      <c r="F15" s="11">
        <f>IFERROR((F13/F14),0)</f>
        <v>0.84293760831889086</v>
      </c>
      <c r="G15" s="11">
        <f>IFERROR((G13/G14),0)</f>
        <v>0.88437500000000002</v>
      </c>
      <c r="H15" s="11">
        <f>IFERROR((H13/H14),0)</f>
        <v>0.7875877884477569</v>
      </c>
    </row>
    <row r="16" spans="2:13" x14ac:dyDescent="0.25">
      <c r="B16" s="59" t="s">
        <v>55</v>
      </c>
      <c r="C16" s="8" t="s">
        <v>17</v>
      </c>
      <c r="D16" s="9">
        <v>2118</v>
      </c>
      <c r="E16" s="9">
        <v>370</v>
      </c>
      <c r="F16" s="9">
        <v>7325</v>
      </c>
      <c r="G16" s="9">
        <v>370</v>
      </c>
      <c r="H16" s="10">
        <f>SUM(D16:G16)</f>
        <v>10183</v>
      </c>
    </row>
    <row r="17" spans="2:8" x14ac:dyDescent="0.25">
      <c r="B17" s="58"/>
      <c r="C17" s="8" t="s">
        <v>18</v>
      </c>
      <c r="D17" s="9">
        <v>2384</v>
      </c>
      <c r="E17" s="9">
        <v>519</v>
      </c>
      <c r="F17" s="9">
        <v>9360</v>
      </c>
      <c r="G17" s="9">
        <v>518</v>
      </c>
      <c r="H17" s="10">
        <f>SUM(D17:G17)</f>
        <v>12781</v>
      </c>
    </row>
    <row r="18" spans="2:8" x14ac:dyDescent="0.25">
      <c r="B18" s="57"/>
      <c r="C18" s="8" t="s">
        <v>19</v>
      </c>
      <c r="D18" s="11">
        <f>IFERROR((D16/D17),0)</f>
        <v>0.88842281879194629</v>
      </c>
      <c r="E18" s="11">
        <f>IFERROR((E16/E17),0)</f>
        <v>0.71290944123314071</v>
      </c>
      <c r="F18" s="11">
        <f>IFERROR((F16/F17),0)</f>
        <v>0.78258547008547008</v>
      </c>
      <c r="G18" s="11">
        <f>IFERROR((G16/G17),0)</f>
        <v>0.7142857142857143</v>
      </c>
      <c r="H18" s="11">
        <f>IFERROR((H16/H17),0)</f>
        <v>0.79672952038181677</v>
      </c>
    </row>
    <row r="19" spans="2:8" x14ac:dyDescent="0.25">
      <c r="B19" s="59" t="s">
        <v>56</v>
      </c>
      <c r="C19" s="8" t="s">
        <v>17</v>
      </c>
      <c r="D19" s="9">
        <v>181</v>
      </c>
      <c r="E19" s="9">
        <v>212</v>
      </c>
      <c r="F19" s="9">
        <v>2171</v>
      </c>
      <c r="G19" s="9">
        <v>71</v>
      </c>
      <c r="H19" s="10">
        <f>SUM(D19:G19)</f>
        <v>2635</v>
      </c>
    </row>
    <row r="20" spans="2:8" x14ac:dyDescent="0.25">
      <c r="B20" s="58"/>
      <c r="C20" s="8" t="s">
        <v>18</v>
      </c>
      <c r="D20" s="9">
        <v>209</v>
      </c>
      <c r="E20" s="9">
        <v>266</v>
      </c>
      <c r="F20" s="9">
        <v>2869</v>
      </c>
      <c r="G20" s="9">
        <v>106</v>
      </c>
      <c r="H20" s="10">
        <f>SUM(D20:G20)</f>
        <v>3450</v>
      </c>
    </row>
    <row r="21" spans="2:8" x14ac:dyDescent="0.25">
      <c r="B21" s="57"/>
      <c r="C21" s="8" t="s">
        <v>19</v>
      </c>
      <c r="D21" s="11">
        <f>IFERROR((D19/D20),0)</f>
        <v>0.86602870813397126</v>
      </c>
      <c r="E21" s="11">
        <f>IFERROR((E19/E20),0)</f>
        <v>0.79699248120300747</v>
      </c>
      <c r="F21" s="11">
        <f>IFERROR((F19/F20),0)</f>
        <v>0.75670965493203202</v>
      </c>
      <c r="G21" s="11">
        <f>IFERROR((G19/G20),0)</f>
        <v>0.66981132075471694</v>
      </c>
      <c r="H21" s="11">
        <f>IFERROR((H19/H20),0)</f>
        <v>0.76376811594202898</v>
      </c>
    </row>
    <row r="22" spans="2:8" x14ac:dyDescent="0.25">
      <c r="B22" s="59" t="s">
        <v>57</v>
      </c>
      <c r="C22" s="8" t="s">
        <v>17</v>
      </c>
      <c r="D22" s="9">
        <v>911</v>
      </c>
      <c r="E22" s="9">
        <v>344</v>
      </c>
      <c r="F22" s="9">
        <v>4702</v>
      </c>
      <c r="G22" s="9">
        <v>126</v>
      </c>
      <c r="H22" s="10">
        <f>SUM(D22:G22)</f>
        <v>6083</v>
      </c>
    </row>
    <row r="23" spans="2:8" x14ac:dyDescent="0.25">
      <c r="B23" s="58"/>
      <c r="C23" s="8" t="s">
        <v>18</v>
      </c>
      <c r="D23" s="9">
        <v>1050</v>
      </c>
      <c r="E23" s="9">
        <v>420</v>
      </c>
      <c r="F23" s="9">
        <v>5698</v>
      </c>
      <c r="G23" s="9">
        <v>170</v>
      </c>
      <c r="H23" s="10">
        <f>SUM(D23:G23)</f>
        <v>7338</v>
      </c>
    </row>
    <row r="24" spans="2:8" x14ac:dyDescent="0.25">
      <c r="B24" s="57"/>
      <c r="C24" s="8" t="s">
        <v>19</v>
      </c>
      <c r="D24" s="11">
        <f>IFERROR((D22/D23),0)</f>
        <v>0.86761904761904762</v>
      </c>
      <c r="E24" s="11">
        <f>IFERROR((E22/E23),0)</f>
        <v>0.81904761904761902</v>
      </c>
      <c r="F24" s="11">
        <f>IFERROR((F22/F23),0)</f>
        <v>0.82520182520182517</v>
      </c>
      <c r="G24" s="11">
        <f>IFERROR((G22/G23),0)</f>
        <v>0.74117647058823533</v>
      </c>
      <c r="H24" s="11">
        <f>IFERROR((H22/H23),0)</f>
        <v>0.82897247206323244</v>
      </c>
    </row>
    <row r="25" spans="2:8" x14ac:dyDescent="0.25">
      <c r="B25" s="59" t="s">
        <v>58</v>
      </c>
      <c r="C25" s="8" t="s">
        <v>17</v>
      </c>
      <c r="D25" s="9">
        <v>239</v>
      </c>
      <c r="E25" s="9">
        <v>251</v>
      </c>
      <c r="F25" s="9">
        <v>3070</v>
      </c>
      <c r="G25" s="9">
        <v>239</v>
      </c>
      <c r="H25" s="10">
        <f>SUM(D25:G25)</f>
        <v>3799</v>
      </c>
    </row>
    <row r="26" spans="2:8" x14ac:dyDescent="0.25">
      <c r="B26" s="58"/>
      <c r="C26" s="8" t="s">
        <v>18</v>
      </c>
      <c r="D26" s="9">
        <v>279</v>
      </c>
      <c r="E26" s="9">
        <v>267</v>
      </c>
      <c r="F26" s="9">
        <v>3741</v>
      </c>
      <c r="G26" s="9">
        <v>266</v>
      </c>
      <c r="H26" s="10">
        <f>SUM(D26:G26)</f>
        <v>4553</v>
      </c>
    </row>
    <row r="27" spans="2:8" x14ac:dyDescent="0.25">
      <c r="B27" s="57"/>
      <c r="C27" s="8" t="s">
        <v>19</v>
      </c>
      <c r="D27" s="11">
        <f>IFERROR((D25/D26),0)</f>
        <v>0.85663082437275984</v>
      </c>
      <c r="E27" s="11">
        <f>IFERROR((E25/E26),0)</f>
        <v>0.94007490636704116</v>
      </c>
      <c r="F27" s="11">
        <f>IFERROR((F25/F26),0)</f>
        <v>0.82063619353114137</v>
      </c>
      <c r="G27" s="11">
        <f>IFERROR((G25/G26),0)</f>
        <v>0.89849624060150379</v>
      </c>
      <c r="H27" s="11">
        <f>IFERROR((H25/H26),0)</f>
        <v>0.83439490445859876</v>
      </c>
    </row>
    <row r="28" spans="2:8" x14ac:dyDescent="0.25">
      <c r="B28" s="59" t="s">
        <v>59</v>
      </c>
      <c r="C28" s="8" t="s">
        <v>17</v>
      </c>
      <c r="D28" s="9">
        <v>505</v>
      </c>
      <c r="E28" s="9">
        <v>144</v>
      </c>
      <c r="F28" s="9">
        <v>5816</v>
      </c>
      <c r="G28" s="9">
        <v>94</v>
      </c>
      <c r="H28" s="10">
        <f>SUM(D28:G28)</f>
        <v>6559</v>
      </c>
    </row>
    <row r="29" spans="2:8" x14ac:dyDescent="0.25">
      <c r="B29" s="58"/>
      <c r="C29" s="8" t="s">
        <v>18</v>
      </c>
      <c r="D29" s="9">
        <v>518</v>
      </c>
      <c r="E29" s="9">
        <v>185</v>
      </c>
      <c r="F29" s="9">
        <v>6786</v>
      </c>
      <c r="G29" s="9">
        <v>117</v>
      </c>
      <c r="H29" s="10">
        <f>SUM(D29:G29)</f>
        <v>7606</v>
      </c>
    </row>
    <row r="30" spans="2:8" x14ac:dyDescent="0.25">
      <c r="B30" s="57"/>
      <c r="C30" s="8" t="s">
        <v>19</v>
      </c>
      <c r="D30" s="11">
        <f>IFERROR((D28/D29),0)</f>
        <v>0.97490347490347495</v>
      </c>
      <c r="E30" s="11">
        <f>IFERROR((E28/E29),0)</f>
        <v>0.77837837837837842</v>
      </c>
      <c r="F30" s="11">
        <f>IFERROR((F28/F29),0)</f>
        <v>0.85705865016209848</v>
      </c>
      <c r="G30" s="11">
        <f>IFERROR((G28/G29),0)</f>
        <v>0.80341880341880345</v>
      </c>
      <c r="H30" s="11">
        <f>IFERROR((H28/H29),0)</f>
        <v>0.86234551669734416</v>
      </c>
    </row>
    <row r="31" spans="2:8" x14ac:dyDescent="0.25">
      <c r="B31" s="59" t="s">
        <v>130</v>
      </c>
      <c r="C31" s="8" t="s">
        <v>17</v>
      </c>
      <c r="D31" s="9">
        <v>530</v>
      </c>
      <c r="E31" s="9">
        <v>234</v>
      </c>
      <c r="F31" s="9">
        <v>2776</v>
      </c>
      <c r="G31" s="9">
        <v>224</v>
      </c>
      <c r="H31" s="10">
        <f>SUM(D31:G31)</f>
        <v>3764</v>
      </c>
    </row>
    <row r="32" spans="2:8" x14ac:dyDescent="0.25">
      <c r="B32" s="58"/>
      <c r="C32" s="8" t="s">
        <v>18</v>
      </c>
      <c r="D32" s="9">
        <v>698</v>
      </c>
      <c r="E32" s="9">
        <v>329</v>
      </c>
      <c r="F32" s="9">
        <v>3609</v>
      </c>
      <c r="G32" s="9">
        <v>285</v>
      </c>
      <c r="H32" s="10">
        <f>SUM(D32:G32)</f>
        <v>4921</v>
      </c>
    </row>
    <row r="33" spans="2:8" x14ac:dyDescent="0.25">
      <c r="B33" s="57"/>
      <c r="C33" s="8" t="s">
        <v>19</v>
      </c>
      <c r="D33" s="11">
        <f>IFERROR((D31/D32),0)</f>
        <v>0.75931232091690548</v>
      </c>
      <c r="E33" s="11">
        <f>IFERROR((E31/E32),0)</f>
        <v>0.71124620060790278</v>
      </c>
      <c r="F33" s="11">
        <f>IFERROR((F31/F32),0)</f>
        <v>0.76918814075921305</v>
      </c>
      <c r="G33" s="11">
        <f>IFERROR((G31/G32),0)</f>
        <v>0.78596491228070176</v>
      </c>
      <c r="H33" s="11">
        <f>IFERROR((H31/H32),0)</f>
        <v>0.76488518593781751</v>
      </c>
    </row>
    <row r="34" spans="2:8" x14ac:dyDescent="0.25">
      <c r="B34" s="59" t="s">
        <v>60</v>
      </c>
      <c r="C34" s="8" t="s">
        <v>17</v>
      </c>
      <c r="D34" s="9">
        <v>246</v>
      </c>
      <c r="E34" s="9">
        <v>51</v>
      </c>
      <c r="F34" s="9">
        <v>2177</v>
      </c>
      <c r="G34" s="9">
        <v>153</v>
      </c>
      <c r="H34" s="10">
        <f>SUM(D34:G34)</f>
        <v>2627</v>
      </c>
    </row>
    <row r="35" spans="2:8" x14ac:dyDescent="0.25">
      <c r="B35" s="58"/>
      <c r="C35" s="8" t="s">
        <v>18</v>
      </c>
      <c r="D35" s="9">
        <v>325</v>
      </c>
      <c r="E35" s="9">
        <v>65</v>
      </c>
      <c r="F35" s="9">
        <v>2655</v>
      </c>
      <c r="G35" s="9">
        <v>186</v>
      </c>
      <c r="H35" s="10">
        <f>SUM(D35:G35)</f>
        <v>3231</v>
      </c>
    </row>
    <row r="36" spans="2:8" x14ac:dyDescent="0.25">
      <c r="B36" s="57"/>
      <c r="C36" s="8" t="s">
        <v>19</v>
      </c>
      <c r="D36" s="11">
        <f>IFERROR((D34/D35),0)</f>
        <v>0.75692307692307692</v>
      </c>
      <c r="E36" s="11">
        <f>IFERROR((E34/E35),0)</f>
        <v>0.7846153846153846</v>
      </c>
      <c r="F36" s="11">
        <f>IFERROR((F34/F35),0)</f>
        <v>0.81996233521657247</v>
      </c>
      <c r="G36" s="11">
        <f>IFERROR((G34/G35),0)</f>
        <v>0.82258064516129037</v>
      </c>
      <c r="H36" s="11">
        <f>IFERROR((H34/H35),0)</f>
        <v>0.81306097183534509</v>
      </c>
    </row>
    <row r="37" spans="2:8" x14ac:dyDescent="0.25">
      <c r="B37" s="59" t="s">
        <v>61</v>
      </c>
      <c r="C37" s="8" t="s">
        <v>17</v>
      </c>
      <c r="D37" s="9">
        <v>146</v>
      </c>
      <c r="E37" s="9">
        <v>269</v>
      </c>
      <c r="F37" s="9">
        <v>1699</v>
      </c>
      <c r="G37" s="9">
        <v>111</v>
      </c>
      <c r="H37" s="10">
        <f>SUM(D37:G37)</f>
        <v>2225</v>
      </c>
    </row>
    <row r="38" spans="2:8" x14ac:dyDescent="0.25">
      <c r="B38" s="58"/>
      <c r="C38" s="8" t="s">
        <v>18</v>
      </c>
      <c r="D38" s="9">
        <v>169</v>
      </c>
      <c r="E38" s="9">
        <v>343</v>
      </c>
      <c r="F38" s="9">
        <v>1970</v>
      </c>
      <c r="G38" s="9">
        <v>150</v>
      </c>
      <c r="H38" s="10">
        <f>SUM(D38:G38)</f>
        <v>2632</v>
      </c>
    </row>
    <row r="39" spans="2:8" x14ac:dyDescent="0.25">
      <c r="B39" s="57"/>
      <c r="C39" s="8" t="s">
        <v>19</v>
      </c>
      <c r="D39" s="11">
        <f>IFERROR((D37/D38),0)</f>
        <v>0.86390532544378695</v>
      </c>
      <c r="E39" s="11">
        <f>IFERROR((E37/E38),0)</f>
        <v>0.78425655976676389</v>
      </c>
      <c r="F39" s="11">
        <f>IFERROR((F37/F38),0)</f>
        <v>0.86243654822335025</v>
      </c>
      <c r="G39" s="11">
        <f>IFERROR((G37/G38),0)</f>
        <v>0.74</v>
      </c>
      <c r="H39" s="11">
        <f>IFERROR((H37/H38),0)</f>
        <v>0.84536474164133735</v>
      </c>
    </row>
    <row r="40" spans="2:8" x14ac:dyDescent="0.25">
      <c r="B40" s="59" t="s">
        <v>62</v>
      </c>
      <c r="C40" s="8" t="s">
        <v>17</v>
      </c>
      <c r="D40" s="9">
        <v>339</v>
      </c>
      <c r="E40" s="9">
        <v>71</v>
      </c>
      <c r="F40" s="9">
        <v>3302</v>
      </c>
      <c r="G40" s="9">
        <v>142</v>
      </c>
      <c r="H40" s="10">
        <f>SUM(D40:G40)</f>
        <v>3854</v>
      </c>
    </row>
    <row r="41" spans="2:8" x14ac:dyDescent="0.25">
      <c r="B41" s="58"/>
      <c r="C41" s="8" t="s">
        <v>18</v>
      </c>
      <c r="D41" s="9">
        <v>368</v>
      </c>
      <c r="E41" s="9">
        <v>96</v>
      </c>
      <c r="F41" s="9">
        <v>4066</v>
      </c>
      <c r="G41" s="9">
        <v>190</v>
      </c>
      <c r="H41" s="10">
        <f>SUM(D41:G41)</f>
        <v>4720</v>
      </c>
    </row>
    <row r="42" spans="2:8" x14ac:dyDescent="0.25">
      <c r="B42" s="57"/>
      <c r="C42" s="8" t="s">
        <v>19</v>
      </c>
      <c r="D42" s="11">
        <f>IFERROR((D40/D41),0)</f>
        <v>0.92119565217391308</v>
      </c>
      <c r="E42" s="11">
        <f>IFERROR((E40/E41),0)</f>
        <v>0.73958333333333337</v>
      </c>
      <c r="F42" s="11">
        <f>IFERROR((F40/F41),0)</f>
        <v>0.81210034431874079</v>
      </c>
      <c r="G42" s="11">
        <f>IFERROR((G40/G41),0)</f>
        <v>0.74736842105263157</v>
      </c>
      <c r="H42" s="11">
        <f>IFERROR((H40/H41),0)</f>
        <v>0.81652542372881354</v>
      </c>
    </row>
    <row r="43" spans="2:8" x14ac:dyDescent="0.25">
      <c r="B43" s="59" t="s">
        <v>63</v>
      </c>
      <c r="C43" s="8" t="s">
        <v>17</v>
      </c>
      <c r="D43" s="9">
        <v>184</v>
      </c>
      <c r="E43" s="9">
        <v>11</v>
      </c>
      <c r="F43" s="9">
        <v>3040</v>
      </c>
      <c r="G43" s="9">
        <v>20</v>
      </c>
      <c r="H43" s="10">
        <f>SUM(D43:G43)</f>
        <v>3255</v>
      </c>
    </row>
    <row r="44" spans="2:8" x14ac:dyDescent="0.25">
      <c r="B44" s="58"/>
      <c r="C44" s="8" t="s">
        <v>18</v>
      </c>
      <c r="D44" s="9">
        <v>253</v>
      </c>
      <c r="E44" s="9">
        <v>13</v>
      </c>
      <c r="F44" s="9">
        <v>3791</v>
      </c>
      <c r="G44" s="9">
        <v>27</v>
      </c>
      <c r="H44" s="10">
        <f>SUM(D44:G44)</f>
        <v>4084</v>
      </c>
    </row>
    <row r="45" spans="2:8" x14ac:dyDescent="0.25">
      <c r="B45" s="57"/>
      <c r="C45" s="8" t="s">
        <v>19</v>
      </c>
      <c r="D45" s="11">
        <f>IFERROR((D43/D44),0)</f>
        <v>0.72727272727272729</v>
      </c>
      <c r="E45" s="11">
        <f>IFERROR((E43/E44),0)</f>
        <v>0.84615384615384615</v>
      </c>
      <c r="F45" s="11">
        <f>IFERROR((F43/F44),0)</f>
        <v>0.801899235030335</v>
      </c>
      <c r="G45" s="11">
        <f>IFERROR((G43/G44),0)</f>
        <v>0.7407407407407407</v>
      </c>
      <c r="H45" s="11">
        <f>IFERROR((H43/H44),0)</f>
        <v>0.79701273261508321</v>
      </c>
    </row>
    <row r="46" spans="2:8" x14ac:dyDescent="0.25">
      <c r="B46" s="59" t="s">
        <v>64</v>
      </c>
      <c r="C46" s="8" t="s">
        <v>17</v>
      </c>
      <c r="D46" s="9">
        <v>158</v>
      </c>
      <c r="E46" s="9">
        <v>6</v>
      </c>
      <c r="F46" s="9">
        <v>998</v>
      </c>
      <c r="G46" s="9">
        <v>18</v>
      </c>
      <c r="H46" s="10">
        <f>SUM(D46:G46)</f>
        <v>1180</v>
      </c>
    </row>
    <row r="47" spans="2:8" x14ac:dyDescent="0.25">
      <c r="B47" s="58"/>
      <c r="C47" s="8" t="s">
        <v>18</v>
      </c>
      <c r="D47" s="9">
        <v>216</v>
      </c>
      <c r="E47" s="9">
        <v>6</v>
      </c>
      <c r="F47" s="9">
        <v>1312</v>
      </c>
      <c r="G47" s="9">
        <v>29</v>
      </c>
      <c r="H47" s="10">
        <f>SUM(D47:G47)</f>
        <v>1563</v>
      </c>
    </row>
    <row r="48" spans="2:8" x14ac:dyDescent="0.25">
      <c r="B48" s="57"/>
      <c r="C48" s="8" t="s">
        <v>19</v>
      </c>
      <c r="D48" s="11">
        <f>IFERROR((D46/D47),0)</f>
        <v>0.73148148148148151</v>
      </c>
      <c r="E48" s="11">
        <f>IFERROR((E46/E47),0)</f>
        <v>1</v>
      </c>
      <c r="F48" s="11">
        <f>IFERROR((F46/F47),0)</f>
        <v>0.76067073170731703</v>
      </c>
      <c r="G48" s="11">
        <f>IFERROR((G46/G47),0)</f>
        <v>0.62068965517241381</v>
      </c>
      <c r="H48" s="11">
        <f>IFERROR((H46/H47),0)</f>
        <v>0.75495841330774149</v>
      </c>
    </row>
    <row r="49" spans="2:8" x14ac:dyDescent="0.25">
      <c r="B49" s="59" t="s">
        <v>65</v>
      </c>
      <c r="C49" s="8" t="s">
        <v>17</v>
      </c>
      <c r="D49" s="9">
        <v>50</v>
      </c>
      <c r="E49" s="9">
        <v>3</v>
      </c>
      <c r="F49" s="9">
        <v>1934</v>
      </c>
      <c r="G49" s="9">
        <v>46</v>
      </c>
      <c r="H49" s="10">
        <f>SUM(D49:G49)</f>
        <v>2033</v>
      </c>
    </row>
    <row r="50" spans="2:8" x14ac:dyDescent="0.25">
      <c r="B50" s="58"/>
      <c r="C50" s="8" t="s">
        <v>18</v>
      </c>
      <c r="D50" s="9">
        <v>63</v>
      </c>
      <c r="E50" s="9">
        <v>4</v>
      </c>
      <c r="F50" s="9">
        <v>2374</v>
      </c>
      <c r="G50" s="9">
        <v>54</v>
      </c>
      <c r="H50" s="10">
        <f>SUM(D50:G50)</f>
        <v>2495</v>
      </c>
    </row>
    <row r="51" spans="2:8" x14ac:dyDescent="0.25">
      <c r="B51" s="57"/>
      <c r="C51" s="8" t="s">
        <v>19</v>
      </c>
      <c r="D51" s="11">
        <f>IFERROR((D49/D50),0)</f>
        <v>0.79365079365079361</v>
      </c>
      <c r="E51" s="11">
        <f>IFERROR((E49/E50),0)</f>
        <v>0.75</v>
      </c>
      <c r="F51" s="11">
        <f>IFERROR((F49/F50),0)</f>
        <v>0.81465880370682398</v>
      </c>
      <c r="G51" s="11">
        <f>IFERROR((G49/G50),0)</f>
        <v>0.85185185185185186</v>
      </c>
      <c r="H51" s="11">
        <f>IFERROR((H49/H50),0)</f>
        <v>0.81482965931863727</v>
      </c>
    </row>
    <row r="52" spans="2:8" x14ac:dyDescent="0.25">
      <c r="B52" s="59" t="s">
        <v>66</v>
      </c>
      <c r="C52" s="8" t="s">
        <v>17</v>
      </c>
      <c r="D52" s="9">
        <v>406</v>
      </c>
      <c r="E52" s="9">
        <v>106</v>
      </c>
      <c r="F52" s="9">
        <v>1136</v>
      </c>
      <c r="G52" s="9">
        <v>123</v>
      </c>
      <c r="H52" s="10">
        <f>SUM(D52:G52)</f>
        <v>1771</v>
      </c>
    </row>
    <row r="53" spans="2:8" x14ac:dyDescent="0.25">
      <c r="B53" s="58"/>
      <c r="C53" s="8" t="s">
        <v>18</v>
      </c>
      <c r="D53" s="9">
        <v>496</v>
      </c>
      <c r="E53" s="9">
        <v>150</v>
      </c>
      <c r="F53" s="9">
        <v>1529</v>
      </c>
      <c r="G53" s="9">
        <v>169</v>
      </c>
      <c r="H53" s="10">
        <f>SUM(D53:G53)</f>
        <v>2344</v>
      </c>
    </row>
    <row r="54" spans="2:8" x14ac:dyDescent="0.25">
      <c r="B54" s="57"/>
      <c r="C54" s="8" t="s">
        <v>19</v>
      </c>
      <c r="D54" s="11">
        <f>IFERROR((D52/D53),0)</f>
        <v>0.81854838709677424</v>
      </c>
      <c r="E54" s="11">
        <f>IFERROR((E52/E53),0)</f>
        <v>0.70666666666666667</v>
      </c>
      <c r="F54" s="11">
        <f>IFERROR((F52/F53),0)</f>
        <v>0.74296926095487248</v>
      </c>
      <c r="G54" s="11">
        <f>IFERROR((G52/G53),0)</f>
        <v>0.72781065088757402</v>
      </c>
      <c r="H54" s="11">
        <f>IFERROR((H52/H53),0)</f>
        <v>0.75554607508532423</v>
      </c>
    </row>
    <row r="55" spans="2:8" x14ac:dyDescent="0.25">
      <c r="B55" s="59" t="s">
        <v>67</v>
      </c>
      <c r="C55" s="8" t="s">
        <v>17</v>
      </c>
      <c r="D55" s="9">
        <v>510</v>
      </c>
      <c r="E55" s="9">
        <v>85</v>
      </c>
      <c r="F55" s="9">
        <v>1937</v>
      </c>
      <c r="G55" s="9">
        <v>121</v>
      </c>
      <c r="H55" s="10">
        <f>SUM(D55:G55)</f>
        <v>2653</v>
      </c>
    </row>
    <row r="56" spans="2:8" x14ac:dyDescent="0.25">
      <c r="B56" s="58"/>
      <c r="C56" s="8" t="s">
        <v>18</v>
      </c>
      <c r="D56" s="9">
        <v>520</v>
      </c>
      <c r="E56" s="9">
        <v>113</v>
      </c>
      <c r="F56" s="9">
        <v>2460</v>
      </c>
      <c r="G56" s="9">
        <v>153</v>
      </c>
      <c r="H56" s="10">
        <f>SUM(D56:G56)</f>
        <v>3246</v>
      </c>
    </row>
    <row r="57" spans="2:8" x14ac:dyDescent="0.25">
      <c r="B57" s="57"/>
      <c r="C57" s="8" t="s">
        <v>19</v>
      </c>
      <c r="D57" s="11">
        <f>IFERROR((D55/D56),0)</f>
        <v>0.98076923076923073</v>
      </c>
      <c r="E57" s="11">
        <f>IFERROR((E55/E56),0)</f>
        <v>0.75221238938053092</v>
      </c>
      <c r="F57" s="11">
        <f>IFERROR((F55/F56),0)</f>
        <v>0.7873983739837398</v>
      </c>
      <c r="G57" s="11">
        <f>IFERROR((G55/G56),0)</f>
        <v>0.79084967320261434</v>
      </c>
      <c r="H57" s="11">
        <f>IFERROR((H55/H56),0)</f>
        <v>0.81731361675908809</v>
      </c>
    </row>
    <row r="58" spans="2:8" x14ac:dyDescent="0.25">
      <c r="B58" s="59" t="s">
        <v>126</v>
      </c>
      <c r="C58" s="8" t="s">
        <v>17</v>
      </c>
      <c r="D58" s="9">
        <v>1943</v>
      </c>
      <c r="E58" s="9">
        <v>96</v>
      </c>
      <c r="F58" s="9">
        <v>2532</v>
      </c>
      <c r="G58" s="9">
        <v>64</v>
      </c>
      <c r="H58" s="10">
        <f>SUM(D58:G58)</f>
        <v>4635</v>
      </c>
    </row>
    <row r="59" spans="2:8" x14ac:dyDescent="0.25">
      <c r="B59" s="58"/>
      <c r="C59" s="8" t="s">
        <v>18</v>
      </c>
      <c r="D59" s="9">
        <v>2154</v>
      </c>
      <c r="E59" s="9">
        <v>117</v>
      </c>
      <c r="F59" s="9">
        <v>2988</v>
      </c>
      <c r="G59" s="9">
        <v>79</v>
      </c>
      <c r="H59" s="10">
        <f>SUM(D59:G59)</f>
        <v>5338</v>
      </c>
    </row>
    <row r="60" spans="2:8" x14ac:dyDescent="0.25">
      <c r="B60" s="57"/>
      <c r="C60" s="8" t="s">
        <v>19</v>
      </c>
      <c r="D60" s="11">
        <f>IFERROR((D58/D59),0)</f>
        <v>0.90204271123491175</v>
      </c>
      <c r="E60" s="11">
        <f>IFERROR((E58/E59),0)</f>
        <v>0.82051282051282048</v>
      </c>
      <c r="F60" s="11">
        <f>IFERROR((F58/F59),0)</f>
        <v>0.84738955823293172</v>
      </c>
      <c r="G60" s="11">
        <f>IFERROR((G58/G59),0)</f>
        <v>0.810126582278481</v>
      </c>
      <c r="H60" s="11">
        <f>IFERROR((H58/H59),0)</f>
        <v>0.86830273510678158</v>
      </c>
    </row>
    <row r="61" spans="2:8" x14ac:dyDescent="0.25">
      <c r="B61" s="59" t="s">
        <v>90</v>
      </c>
      <c r="C61" s="8" t="s">
        <v>17</v>
      </c>
      <c r="D61" s="9">
        <v>2000</v>
      </c>
      <c r="E61" s="9">
        <v>0</v>
      </c>
      <c r="F61" s="9">
        <v>7213</v>
      </c>
      <c r="G61" s="9">
        <v>265</v>
      </c>
      <c r="H61" s="10">
        <f>SUM(D61:G61)</f>
        <v>9478</v>
      </c>
    </row>
    <row r="62" spans="2:8" x14ac:dyDescent="0.25">
      <c r="B62" s="58"/>
      <c r="C62" s="8" t="s">
        <v>18</v>
      </c>
      <c r="D62" s="9">
        <v>2039</v>
      </c>
      <c r="E62" s="9">
        <v>0</v>
      </c>
      <c r="F62" s="9">
        <v>8291</v>
      </c>
      <c r="G62" s="9">
        <v>298</v>
      </c>
      <c r="H62" s="10">
        <f>SUM(D62:G62)</f>
        <v>10628</v>
      </c>
    </row>
    <row r="63" spans="2:8" x14ac:dyDescent="0.25">
      <c r="B63" s="57"/>
      <c r="C63" s="8" t="s">
        <v>19</v>
      </c>
      <c r="D63" s="11">
        <f>IFERROR((D61/D62),0)</f>
        <v>0.98087297694948505</v>
      </c>
      <c r="E63" s="11">
        <f>IFERROR((E61/E62),0)</f>
        <v>0</v>
      </c>
      <c r="F63" s="11">
        <f>IFERROR((F61/F62),0)</f>
        <v>0.86997949583886136</v>
      </c>
      <c r="G63" s="11">
        <f>IFERROR((G61/G62),0)</f>
        <v>0.88926174496644295</v>
      </c>
      <c r="H63" s="11">
        <f>IFERROR((H61/H62),0)</f>
        <v>0.8917952578095597</v>
      </c>
    </row>
    <row r="64" spans="2:8" x14ac:dyDescent="0.25">
      <c r="B64" s="59" t="s">
        <v>68</v>
      </c>
      <c r="C64" s="8" t="s">
        <v>17</v>
      </c>
      <c r="D64" s="9">
        <v>644</v>
      </c>
      <c r="E64" s="9">
        <v>127</v>
      </c>
      <c r="F64" s="9">
        <v>2019</v>
      </c>
      <c r="G64" s="9">
        <v>143</v>
      </c>
      <c r="H64" s="10">
        <f>SUM(D64:G64)</f>
        <v>2933</v>
      </c>
    </row>
    <row r="65" spans="2:8" x14ac:dyDescent="0.25">
      <c r="B65" s="58"/>
      <c r="C65" s="8" t="s">
        <v>18</v>
      </c>
      <c r="D65" s="9">
        <v>685</v>
      </c>
      <c r="E65" s="9">
        <v>152</v>
      </c>
      <c r="F65" s="9">
        <v>2376</v>
      </c>
      <c r="G65" s="9">
        <v>173</v>
      </c>
      <c r="H65" s="10">
        <f>SUM(D65:G65)</f>
        <v>3386</v>
      </c>
    </row>
    <row r="66" spans="2:8" x14ac:dyDescent="0.25">
      <c r="B66" s="57"/>
      <c r="C66" s="8" t="s">
        <v>19</v>
      </c>
      <c r="D66" s="11">
        <f>IFERROR((D64/D65),0)</f>
        <v>0.94014598540145988</v>
      </c>
      <c r="E66" s="11">
        <f>IFERROR((E64/E65),0)</f>
        <v>0.83552631578947367</v>
      </c>
      <c r="F66" s="11">
        <f>IFERROR((F64/F65),0)</f>
        <v>0.8497474747474747</v>
      </c>
      <c r="G66" s="11">
        <f>IFERROR((G64/G65),0)</f>
        <v>0.82658959537572252</v>
      </c>
      <c r="H66" s="11">
        <f>IFERROR((H64/H65),0)</f>
        <v>0.86621382161842886</v>
      </c>
    </row>
    <row r="67" spans="2:8" x14ac:dyDescent="0.25">
      <c r="B67" s="59" t="s">
        <v>87</v>
      </c>
      <c r="C67" s="8" t="s">
        <v>17</v>
      </c>
      <c r="D67" s="9">
        <v>2197</v>
      </c>
      <c r="E67" s="9">
        <v>279</v>
      </c>
      <c r="F67" s="9">
        <v>3832</v>
      </c>
      <c r="G67" s="9">
        <v>209</v>
      </c>
      <c r="H67" s="10">
        <f>SUM(D67:G67)</f>
        <v>6517</v>
      </c>
    </row>
    <row r="68" spans="2:8" x14ac:dyDescent="0.25">
      <c r="B68" s="58"/>
      <c r="C68" s="8" t="s">
        <v>18</v>
      </c>
      <c r="D68" s="9">
        <v>2437</v>
      </c>
      <c r="E68" s="9">
        <v>362</v>
      </c>
      <c r="F68" s="9">
        <v>4999</v>
      </c>
      <c r="G68" s="9">
        <v>287</v>
      </c>
      <c r="H68" s="10">
        <f>SUM(D68:G68)</f>
        <v>8085</v>
      </c>
    </row>
    <row r="69" spans="2:8" x14ac:dyDescent="0.25">
      <c r="B69" s="57"/>
      <c r="C69" s="8" t="s">
        <v>19</v>
      </c>
      <c r="D69" s="11">
        <f>IFERROR((D67/D68),0)</f>
        <v>0.9015182601559294</v>
      </c>
      <c r="E69" s="11">
        <f>IFERROR((E67/E68),0)</f>
        <v>0.77071823204419887</v>
      </c>
      <c r="F69" s="11">
        <f>IFERROR((F67/F68),0)</f>
        <v>0.76655331066213239</v>
      </c>
      <c r="G69" s="11">
        <f>IFERROR((G67/G68),0)</f>
        <v>0.72822299651567945</v>
      </c>
      <c r="H69" s="11">
        <f>IFERROR((H67/H68),0)</f>
        <v>0.80606060606060603</v>
      </c>
    </row>
    <row r="70" spans="2:8" x14ac:dyDescent="0.25">
      <c r="B70" s="59" t="s">
        <v>88</v>
      </c>
      <c r="C70" s="8" t="s">
        <v>17</v>
      </c>
      <c r="D70" s="9">
        <v>2775</v>
      </c>
      <c r="E70" s="9">
        <v>858</v>
      </c>
      <c r="F70" s="9">
        <v>7651</v>
      </c>
      <c r="G70" s="9">
        <v>559</v>
      </c>
      <c r="H70" s="10">
        <f>SUM(D70:G70)</f>
        <v>11843</v>
      </c>
    </row>
    <row r="71" spans="2:8" x14ac:dyDescent="0.25">
      <c r="B71" s="58"/>
      <c r="C71" s="8" t="s">
        <v>18</v>
      </c>
      <c r="D71" s="9">
        <v>3901</v>
      </c>
      <c r="E71" s="9">
        <v>1344</v>
      </c>
      <c r="F71" s="9">
        <v>11270</v>
      </c>
      <c r="G71" s="9">
        <v>885</v>
      </c>
      <c r="H71" s="10">
        <f>SUM(D71:G71)</f>
        <v>17400</v>
      </c>
    </row>
    <row r="72" spans="2:8" x14ac:dyDescent="0.25">
      <c r="B72" s="57"/>
      <c r="C72" s="8" t="s">
        <v>19</v>
      </c>
      <c r="D72" s="11">
        <f>IFERROR((D70/D71),0)</f>
        <v>0.7113560625480646</v>
      </c>
      <c r="E72" s="11">
        <f>IFERROR((E70/E71),0)</f>
        <v>0.6383928571428571</v>
      </c>
      <c r="F72" s="11">
        <f>IFERROR((F70/F71),0)</f>
        <v>0.67888198757763973</v>
      </c>
      <c r="G72" s="11">
        <f>IFERROR((G70/G71),0)</f>
        <v>0.63163841807909604</v>
      </c>
      <c r="H72" s="11">
        <f>IFERROR((H70/H71),0)</f>
        <v>0.68063218390804603</v>
      </c>
    </row>
    <row r="73" spans="2:8" x14ac:dyDescent="0.25">
      <c r="B73" s="59" t="s">
        <v>92</v>
      </c>
      <c r="C73" s="8" t="s">
        <v>17</v>
      </c>
      <c r="D73" s="9">
        <v>1163</v>
      </c>
      <c r="E73" s="9">
        <v>42</v>
      </c>
      <c r="F73" s="9">
        <v>2070</v>
      </c>
      <c r="G73" s="9">
        <v>48</v>
      </c>
      <c r="H73" s="10">
        <f>SUM(D73:G73)</f>
        <v>3323</v>
      </c>
    </row>
    <row r="74" spans="2:8" x14ac:dyDescent="0.25">
      <c r="B74" s="58"/>
      <c r="C74" s="8" t="s">
        <v>18</v>
      </c>
      <c r="D74" s="9">
        <v>1636</v>
      </c>
      <c r="E74" s="9">
        <v>61</v>
      </c>
      <c r="F74" s="9">
        <v>3073</v>
      </c>
      <c r="G74" s="9">
        <v>80</v>
      </c>
      <c r="H74" s="10">
        <f>SUM(D74:G74)</f>
        <v>4850</v>
      </c>
    </row>
    <row r="75" spans="2:8" x14ac:dyDescent="0.25">
      <c r="B75" s="57"/>
      <c r="C75" s="8" t="s">
        <v>19</v>
      </c>
      <c r="D75" s="11">
        <f>IFERROR((D73/D74),0)</f>
        <v>0.71088019559902205</v>
      </c>
      <c r="E75" s="11">
        <f>IFERROR((E73/E74),0)</f>
        <v>0.68852459016393441</v>
      </c>
      <c r="F75" s="11">
        <f>IFERROR((F73/F74),0)</f>
        <v>0.67360885128538883</v>
      </c>
      <c r="G75" s="11">
        <f>IFERROR((G73/G74),0)</f>
        <v>0.6</v>
      </c>
      <c r="H75" s="11">
        <f>IFERROR((H73/H74),0)</f>
        <v>0.68515463917525776</v>
      </c>
    </row>
    <row r="76" spans="2:8" x14ac:dyDescent="0.25">
      <c r="B76" s="59" t="s">
        <v>91</v>
      </c>
      <c r="C76" s="8" t="s">
        <v>17</v>
      </c>
      <c r="D76" s="9">
        <v>576</v>
      </c>
      <c r="E76" s="9">
        <v>12</v>
      </c>
      <c r="F76" s="9">
        <v>2138</v>
      </c>
      <c r="G76" s="9">
        <v>15</v>
      </c>
      <c r="H76" s="10">
        <f>SUM(D76:G76)</f>
        <v>2741</v>
      </c>
    </row>
    <row r="77" spans="2:8" x14ac:dyDescent="0.25">
      <c r="B77" s="58"/>
      <c r="C77" s="8" t="s">
        <v>18</v>
      </c>
      <c r="D77" s="9">
        <v>729</v>
      </c>
      <c r="E77" s="9">
        <v>14</v>
      </c>
      <c r="F77" s="9">
        <v>2717</v>
      </c>
      <c r="G77" s="9">
        <v>25</v>
      </c>
      <c r="H77" s="10">
        <f>SUM(D77:G77)</f>
        <v>3485</v>
      </c>
    </row>
    <row r="78" spans="2:8" x14ac:dyDescent="0.25">
      <c r="B78" s="57"/>
      <c r="C78" s="8" t="s">
        <v>19</v>
      </c>
      <c r="D78" s="11">
        <f>IFERROR((D76/D77),0)</f>
        <v>0.79012345679012341</v>
      </c>
      <c r="E78" s="11">
        <f>IFERROR((E76/E77),0)</f>
        <v>0.8571428571428571</v>
      </c>
      <c r="F78" s="11">
        <f>IFERROR((F76/F77),0)</f>
        <v>0.78689731321310263</v>
      </c>
      <c r="G78" s="11">
        <f>IFERROR((G76/G77),0)</f>
        <v>0.6</v>
      </c>
      <c r="H78" s="11">
        <f>IFERROR((H76/H77),0)</f>
        <v>0.78651362984218076</v>
      </c>
    </row>
    <row r="79" spans="2:8" x14ac:dyDescent="0.25">
      <c r="B79" s="59" t="s">
        <v>69</v>
      </c>
      <c r="C79" s="8" t="s">
        <v>17</v>
      </c>
      <c r="D79" s="9">
        <v>400</v>
      </c>
      <c r="E79" s="9">
        <v>29</v>
      </c>
      <c r="F79" s="9">
        <v>1024</v>
      </c>
      <c r="G79" s="9">
        <v>40</v>
      </c>
      <c r="H79" s="10">
        <f>SUM(D79:G79)</f>
        <v>1493</v>
      </c>
    </row>
    <row r="80" spans="2:8" x14ac:dyDescent="0.25">
      <c r="B80" s="58"/>
      <c r="C80" s="8" t="s">
        <v>18</v>
      </c>
      <c r="D80" s="9">
        <v>502</v>
      </c>
      <c r="E80" s="9">
        <v>40</v>
      </c>
      <c r="F80" s="9">
        <v>1226</v>
      </c>
      <c r="G80" s="9">
        <v>44</v>
      </c>
      <c r="H80" s="10">
        <f>SUM(D80:G80)</f>
        <v>1812</v>
      </c>
    </row>
    <row r="81" spans="2:8" x14ac:dyDescent="0.25">
      <c r="B81" s="57"/>
      <c r="C81" s="8" t="s">
        <v>19</v>
      </c>
      <c r="D81" s="11">
        <f>IFERROR((D79/D80),0)</f>
        <v>0.79681274900398402</v>
      </c>
      <c r="E81" s="11">
        <f>IFERROR((E79/E80),0)</f>
        <v>0.72499999999999998</v>
      </c>
      <c r="F81" s="11">
        <f>IFERROR((F79/F80),0)</f>
        <v>0.83523654159869498</v>
      </c>
      <c r="G81" s="11">
        <f>IFERROR((G79/G80),0)</f>
        <v>0.90909090909090906</v>
      </c>
      <c r="H81" s="11">
        <f>IFERROR((H79/H80),0)</f>
        <v>0.82395143487858724</v>
      </c>
    </row>
    <row r="82" spans="2:8" x14ac:dyDescent="0.25">
      <c r="B82" s="59" t="s">
        <v>70</v>
      </c>
      <c r="C82" s="8" t="s">
        <v>17</v>
      </c>
      <c r="D82" s="9">
        <v>493</v>
      </c>
      <c r="E82" s="9">
        <v>157</v>
      </c>
      <c r="F82" s="9">
        <v>2781</v>
      </c>
      <c r="G82" s="9">
        <v>69</v>
      </c>
      <c r="H82" s="10">
        <f>SUM(D82:G82)</f>
        <v>3500</v>
      </c>
    </row>
    <row r="83" spans="2:8" x14ac:dyDescent="0.25">
      <c r="B83" s="58"/>
      <c r="C83" s="8" t="s">
        <v>18</v>
      </c>
      <c r="D83" s="9">
        <v>582</v>
      </c>
      <c r="E83" s="9">
        <v>226</v>
      </c>
      <c r="F83" s="9">
        <v>3614</v>
      </c>
      <c r="G83" s="9">
        <v>100</v>
      </c>
      <c r="H83" s="10">
        <f>SUM(D83:G83)</f>
        <v>4522</v>
      </c>
    </row>
    <row r="84" spans="2:8" x14ac:dyDescent="0.25">
      <c r="B84" s="57"/>
      <c r="C84" s="8" t="s">
        <v>19</v>
      </c>
      <c r="D84" s="11">
        <f>IFERROR((D82/D83),0)</f>
        <v>0.84707903780068727</v>
      </c>
      <c r="E84" s="11">
        <f>IFERROR((E82/E83),0)</f>
        <v>0.69469026548672563</v>
      </c>
      <c r="F84" s="11">
        <f>IFERROR((F82/F83),0)</f>
        <v>0.76950747094631988</v>
      </c>
      <c r="G84" s="11">
        <f>IFERROR((G82/G83),0)</f>
        <v>0.69</v>
      </c>
      <c r="H84" s="11">
        <f>IFERROR((H82/H83),0)</f>
        <v>0.77399380804953566</v>
      </c>
    </row>
    <row r="85" spans="2:8" x14ac:dyDescent="0.25">
      <c r="B85" s="59" t="s">
        <v>71</v>
      </c>
      <c r="C85" s="8" t="s">
        <v>17</v>
      </c>
      <c r="D85" s="9">
        <v>1129</v>
      </c>
      <c r="E85" s="9">
        <v>161</v>
      </c>
      <c r="F85" s="9">
        <v>2347</v>
      </c>
      <c r="G85" s="9">
        <v>131</v>
      </c>
      <c r="H85" s="10">
        <f>SUM(D85:G85)</f>
        <v>3768</v>
      </c>
    </row>
    <row r="86" spans="2:8" x14ac:dyDescent="0.25">
      <c r="B86" s="58"/>
      <c r="C86" s="8" t="s">
        <v>18</v>
      </c>
      <c r="D86" s="9">
        <v>1219</v>
      </c>
      <c r="E86" s="9">
        <v>252</v>
      </c>
      <c r="F86" s="9">
        <v>3385</v>
      </c>
      <c r="G86" s="9">
        <v>216</v>
      </c>
      <c r="H86" s="10">
        <f>SUM(D86:G86)</f>
        <v>5072</v>
      </c>
    </row>
    <row r="87" spans="2:8" x14ac:dyDescent="0.25">
      <c r="B87" s="57"/>
      <c r="C87" s="8" t="s">
        <v>19</v>
      </c>
      <c r="D87" s="11">
        <f>IFERROR((D85/D86),0)</f>
        <v>0.92616899097620997</v>
      </c>
      <c r="E87" s="11">
        <f>IFERROR((E85/E86),0)</f>
        <v>0.63888888888888884</v>
      </c>
      <c r="F87" s="11">
        <f>IFERROR((F85/F86),0)</f>
        <v>0.69335302806499266</v>
      </c>
      <c r="G87" s="11">
        <f>IFERROR((G85/G86),0)</f>
        <v>0.60648148148148151</v>
      </c>
      <c r="H87" s="11">
        <f>IFERROR((H85/H86),0)</f>
        <v>0.74290220820189279</v>
      </c>
    </row>
    <row r="88" spans="2:8" x14ac:dyDescent="0.25">
      <c r="B88" s="59" t="s">
        <v>72</v>
      </c>
      <c r="C88" s="8" t="s">
        <v>17</v>
      </c>
      <c r="D88" s="9">
        <v>615</v>
      </c>
      <c r="E88" s="9">
        <v>79</v>
      </c>
      <c r="F88" s="9">
        <v>2582</v>
      </c>
      <c r="G88" s="9">
        <v>64</v>
      </c>
      <c r="H88" s="10">
        <f>SUM(D88:G88)</f>
        <v>3340</v>
      </c>
    </row>
    <row r="89" spans="2:8" x14ac:dyDescent="0.25">
      <c r="B89" s="58"/>
      <c r="C89" s="8" t="s">
        <v>18</v>
      </c>
      <c r="D89" s="9">
        <v>728</v>
      </c>
      <c r="E89" s="9">
        <v>114</v>
      </c>
      <c r="F89" s="9">
        <v>3239</v>
      </c>
      <c r="G89" s="9">
        <v>87</v>
      </c>
      <c r="H89" s="10">
        <f>SUM(D89:G89)</f>
        <v>4168</v>
      </c>
    </row>
    <row r="90" spans="2:8" x14ac:dyDescent="0.25">
      <c r="B90" s="57"/>
      <c r="C90" s="8" t="s">
        <v>19</v>
      </c>
      <c r="D90" s="11">
        <f>IFERROR((D88/D89),0)</f>
        <v>0.84478021978021978</v>
      </c>
      <c r="E90" s="11">
        <f>IFERROR((E88/E89),0)</f>
        <v>0.69298245614035092</v>
      </c>
      <c r="F90" s="11">
        <f>IFERROR((F88/F89),0)</f>
        <v>0.79715961716579187</v>
      </c>
      <c r="G90" s="11">
        <f>IFERROR((G88/G89),0)</f>
        <v>0.73563218390804597</v>
      </c>
      <c r="H90" s="11">
        <f>IFERROR((H88/H89),0)</f>
        <v>0.80134357005758161</v>
      </c>
    </row>
    <row r="91" spans="2:8" x14ac:dyDescent="0.25">
      <c r="B91" s="59" t="s">
        <v>73</v>
      </c>
      <c r="C91" s="8" t="s">
        <v>17</v>
      </c>
      <c r="D91" s="9">
        <v>1069</v>
      </c>
      <c r="E91" s="9">
        <v>272</v>
      </c>
      <c r="F91" s="9">
        <v>3471</v>
      </c>
      <c r="G91" s="9">
        <v>206</v>
      </c>
      <c r="H91" s="10">
        <f>SUM(D91:G91)</f>
        <v>5018</v>
      </c>
    </row>
    <row r="92" spans="2:8" x14ac:dyDescent="0.25">
      <c r="B92" s="58"/>
      <c r="C92" s="8" t="s">
        <v>18</v>
      </c>
      <c r="D92" s="9">
        <v>1199</v>
      </c>
      <c r="E92" s="9">
        <v>423</v>
      </c>
      <c r="F92" s="9">
        <v>4792</v>
      </c>
      <c r="G92" s="9">
        <v>297</v>
      </c>
      <c r="H92" s="10">
        <f>SUM(D92:G92)</f>
        <v>6711</v>
      </c>
    </row>
    <row r="93" spans="2:8" x14ac:dyDescent="0.25">
      <c r="B93" s="57"/>
      <c r="C93" s="8" t="s">
        <v>19</v>
      </c>
      <c r="D93" s="11">
        <f>IFERROR((D91/D92),0)</f>
        <v>0.89157631359466227</v>
      </c>
      <c r="E93" s="11">
        <f>IFERROR((E91/E92),0)</f>
        <v>0.64302600472813243</v>
      </c>
      <c r="F93" s="11">
        <f>IFERROR((F91/F92),0)</f>
        <v>0.72433222036727885</v>
      </c>
      <c r="G93" s="11">
        <f>IFERROR((G91/G92),0)</f>
        <v>0.69360269360269355</v>
      </c>
      <c r="H93" s="11">
        <f>IFERROR((H91/H92),0)</f>
        <v>0.74772761138429444</v>
      </c>
    </row>
    <row r="94" spans="2:8" x14ac:dyDescent="0.25">
      <c r="B94" s="59" t="s">
        <v>74</v>
      </c>
      <c r="C94" s="8" t="s">
        <v>17</v>
      </c>
      <c r="D94" s="9">
        <v>929</v>
      </c>
      <c r="E94" s="9">
        <v>549</v>
      </c>
      <c r="F94" s="9">
        <v>2515</v>
      </c>
      <c r="G94" s="9">
        <v>307</v>
      </c>
      <c r="H94" s="10">
        <f>SUM(D94:G94)</f>
        <v>4300</v>
      </c>
    </row>
    <row r="95" spans="2:8" x14ac:dyDescent="0.25">
      <c r="B95" s="58"/>
      <c r="C95" s="8" t="s">
        <v>18</v>
      </c>
      <c r="D95" s="9">
        <v>1099</v>
      </c>
      <c r="E95" s="9">
        <v>851</v>
      </c>
      <c r="F95" s="9">
        <v>3548</v>
      </c>
      <c r="G95" s="9">
        <v>515</v>
      </c>
      <c r="H95" s="10">
        <f>SUM(D95:G95)</f>
        <v>6013</v>
      </c>
    </row>
    <row r="96" spans="2:8" x14ac:dyDescent="0.25">
      <c r="B96" s="57"/>
      <c r="C96" s="8" t="s">
        <v>19</v>
      </c>
      <c r="D96" s="11">
        <f>IFERROR((D94/D95),0)</f>
        <v>0.84531392174704278</v>
      </c>
      <c r="E96" s="11">
        <f>IFERROR((E94/E95),0)</f>
        <v>0.64512338425381899</v>
      </c>
      <c r="F96" s="11">
        <f>IFERROR((F94/F95),0)</f>
        <v>0.70885005636978582</v>
      </c>
      <c r="G96" s="11">
        <f>IFERROR((G94/G95),0)</f>
        <v>0.59611650485436896</v>
      </c>
      <c r="H96" s="11">
        <f>IFERROR((H94/H95),0)</f>
        <v>0.71511724596707138</v>
      </c>
    </row>
    <row r="97" spans="2:8" x14ac:dyDescent="0.25">
      <c r="B97" s="59" t="s">
        <v>75</v>
      </c>
      <c r="C97" s="8" t="s">
        <v>17</v>
      </c>
      <c r="D97" s="9">
        <v>629</v>
      </c>
      <c r="E97" s="9">
        <v>325</v>
      </c>
      <c r="F97" s="9">
        <v>3166</v>
      </c>
      <c r="G97" s="9">
        <v>166</v>
      </c>
      <c r="H97" s="10">
        <f>SUM(D97:G97)</f>
        <v>4286</v>
      </c>
    </row>
    <row r="98" spans="2:8" x14ac:dyDescent="0.25">
      <c r="B98" s="58"/>
      <c r="C98" s="8" t="s">
        <v>18</v>
      </c>
      <c r="D98" s="9">
        <v>725</v>
      </c>
      <c r="E98" s="9">
        <v>410</v>
      </c>
      <c r="F98" s="9">
        <v>3873</v>
      </c>
      <c r="G98" s="9">
        <v>197</v>
      </c>
      <c r="H98" s="10">
        <f>SUM(D98:G98)</f>
        <v>5205</v>
      </c>
    </row>
    <row r="99" spans="2:8" x14ac:dyDescent="0.25">
      <c r="B99" s="57"/>
      <c r="C99" s="8" t="s">
        <v>19</v>
      </c>
      <c r="D99" s="11">
        <f>IFERROR((D97/D98),0)</f>
        <v>0.86758620689655175</v>
      </c>
      <c r="E99" s="11">
        <f>IFERROR((E97/E98),0)</f>
        <v>0.79268292682926833</v>
      </c>
      <c r="F99" s="11">
        <f>IFERROR((F97/F98),0)</f>
        <v>0.81745416989413888</v>
      </c>
      <c r="G99" s="11">
        <f>IFERROR((G97/G98),0)</f>
        <v>0.84263959390862941</v>
      </c>
      <c r="H99" s="11">
        <f>IFERROR((H97/H98),0)</f>
        <v>0.82343900096061484</v>
      </c>
    </row>
    <row r="100" spans="2:8" x14ac:dyDescent="0.25">
      <c r="B100" s="59" t="s">
        <v>76</v>
      </c>
      <c r="C100" s="8" t="s">
        <v>17</v>
      </c>
      <c r="D100" s="9">
        <v>445</v>
      </c>
      <c r="E100" s="9">
        <v>220</v>
      </c>
      <c r="F100" s="9">
        <v>2333</v>
      </c>
      <c r="G100" s="9">
        <v>53</v>
      </c>
      <c r="H100" s="10">
        <f>SUM(D100:G100)</f>
        <v>3051</v>
      </c>
    </row>
    <row r="101" spans="2:8" x14ac:dyDescent="0.25">
      <c r="B101" s="58"/>
      <c r="C101" s="8" t="s">
        <v>18</v>
      </c>
      <c r="D101" s="9">
        <v>532</v>
      </c>
      <c r="E101" s="9">
        <v>284</v>
      </c>
      <c r="F101" s="9">
        <v>2948</v>
      </c>
      <c r="G101" s="9">
        <v>77</v>
      </c>
      <c r="H101" s="10">
        <f>SUM(D101:G101)</f>
        <v>3841</v>
      </c>
    </row>
    <row r="102" spans="2:8" x14ac:dyDescent="0.25">
      <c r="B102" s="57"/>
      <c r="C102" s="8" t="s">
        <v>19</v>
      </c>
      <c r="D102" s="11">
        <f>IFERROR((D100/D101),0)</f>
        <v>0.8364661654135338</v>
      </c>
      <c r="E102" s="11">
        <f>IFERROR((E100/E101),0)</f>
        <v>0.77464788732394363</v>
      </c>
      <c r="F102" s="11">
        <f>IFERROR((F100/F101),0)</f>
        <v>0.79138398914518315</v>
      </c>
      <c r="G102" s="11">
        <f>IFERROR((G100/G101),0)</f>
        <v>0.68831168831168832</v>
      </c>
      <c r="H102" s="11">
        <f>IFERROR((H100/H101),0)</f>
        <v>0.79432439468888305</v>
      </c>
    </row>
    <row r="103" spans="2:8" x14ac:dyDescent="0.25">
      <c r="B103" s="59" t="s">
        <v>77</v>
      </c>
      <c r="C103" s="8" t="s">
        <v>17</v>
      </c>
      <c r="D103" s="9">
        <v>395</v>
      </c>
      <c r="E103" s="9">
        <v>54</v>
      </c>
      <c r="F103" s="9">
        <v>1508</v>
      </c>
      <c r="G103" s="9">
        <v>38</v>
      </c>
      <c r="H103" s="10">
        <f>SUM(D103:G103)</f>
        <v>1995</v>
      </c>
    </row>
    <row r="104" spans="2:8" x14ac:dyDescent="0.25">
      <c r="B104" s="58"/>
      <c r="C104" s="8" t="s">
        <v>18</v>
      </c>
      <c r="D104" s="9">
        <v>471</v>
      </c>
      <c r="E104" s="9">
        <v>67</v>
      </c>
      <c r="F104" s="9">
        <v>1771</v>
      </c>
      <c r="G104" s="9">
        <v>52</v>
      </c>
      <c r="H104" s="10">
        <f>SUM(D104:G104)</f>
        <v>2361</v>
      </c>
    </row>
    <row r="105" spans="2:8" x14ac:dyDescent="0.25">
      <c r="B105" s="57"/>
      <c r="C105" s="8" t="s">
        <v>19</v>
      </c>
      <c r="D105" s="11">
        <f>IFERROR((D103/D104),0)</f>
        <v>0.83864118895966033</v>
      </c>
      <c r="E105" s="11">
        <f>IFERROR((E103/E104),0)</f>
        <v>0.80597014925373134</v>
      </c>
      <c r="F105" s="11">
        <f>IFERROR((F103/F104),0)</f>
        <v>0.85149632975719936</v>
      </c>
      <c r="G105" s="11">
        <f>IFERROR((G103/G104),0)</f>
        <v>0.73076923076923073</v>
      </c>
      <c r="H105" s="11">
        <f>IFERROR((H103/H104),0)</f>
        <v>0.84498094027954251</v>
      </c>
    </row>
    <row r="106" spans="2:8" x14ac:dyDescent="0.25">
      <c r="B106" s="59" t="s">
        <v>78</v>
      </c>
      <c r="C106" s="8" t="s">
        <v>17</v>
      </c>
      <c r="D106" s="9">
        <v>521</v>
      </c>
      <c r="E106" s="9">
        <v>43</v>
      </c>
      <c r="F106" s="9">
        <v>2278</v>
      </c>
      <c r="G106" s="9">
        <v>155</v>
      </c>
      <c r="H106" s="10">
        <f>SUM(D106:G106)</f>
        <v>2997</v>
      </c>
    </row>
    <row r="107" spans="2:8" x14ac:dyDescent="0.25">
      <c r="B107" s="58"/>
      <c r="C107" s="8" t="s">
        <v>18</v>
      </c>
      <c r="D107" s="9">
        <v>688</v>
      </c>
      <c r="E107" s="9">
        <v>59</v>
      </c>
      <c r="F107" s="9">
        <v>3048</v>
      </c>
      <c r="G107" s="9">
        <v>216</v>
      </c>
      <c r="H107" s="10">
        <f>SUM(D107:G107)</f>
        <v>4011</v>
      </c>
    </row>
    <row r="108" spans="2:8" x14ac:dyDescent="0.25">
      <c r="B108" s="57"/>
      <c r="C108" s="8" t="s">
        <v>19</v>
      </c>
      <c r="D108" s="11">
        <f>IFERROR((D106/D107),0)</f>
        <v>0.75726744186046513</v>
      </c>
      <c r="E108" s="11">
        <f>IFERROR((E106/E107),0)</f>
        <v>0.72881355932203384</v>
      </c>
      <c r="F108" s="11">
        <f>IFERROR((F106/F107),0)</f>
        <v>0.74737532808398954</v>
      </c>
      <c r="G108" s="11">
        <f>IFERROR((G106/G107),0)</f>
        <v>0.71759259259259256</v>
      </c>
      <c r="H108" s="11">
        <f>IFERROR((H106/H107),0)</f>
        <v>0.74719521316379955</v>
      </c>
    </row>
    <row r="109" spans="2:8" x14ac:dyDescent="0.25">
      <c r="B109" s="59" t="s">
        <v>79</v>
      </c>
      <c r="C109" s="8" t="s">
        <v>17</v>
      </c>
      <c r="D109" s="9">
        <v>168</v>
      </c>
      <c r="E109" s="9">
        <v>16</v>
      </c>
      <c r="F109" s="9">
        <v>1816</v>
      </c>
      <c r="G109" s="9">
        <v>31</v>
      </c>
      <c r="H109" s="10">
        <f>SUM(D109:G109)</f>
        <v>2031</v>
      </c>
    </row>
    <row r="110" spans="2:8" x14ac:dyDescent="0.25">
      <c r="B110" s="58"/>
      <c r="C110" s="8" t="s">
        <v>18</v>
      </c>
      <c r="D110" s="9">
        <v>241</v>
      </c>
      <c r="E110" s="9">
        <v>23</v>
      </c>
      <c r="F110" s="9">
        <v>2129</v>
      </c>
      <c r="G110" s="9">
        <v>48</v>
      </c>
      <c r="H110" s="10">
        <f>SUM(D110:G110)</f>
        <v>2441</v>
      </c>
    </row>
    <row r="111" spans="2:8" x14ac:dyDescent="0.25">
      <c r="B111" s="57"/>
      <c r="C111" s="8" t="s">
        <v>19</v>
      </c>
      <c r="D111" s="11">
        <f>IFERROR((D109/D110),0)</f>
        <v>0.69709543568464727</v>
      </c>
      <c r="E111" s="11">
        <f>IFERROR((E109/E110),0)</f>
        <v>0.69565217391304346</v>
      </c>
      <c r="F111" s="11">
        <f>IFERROR((F109/F110),0)</f>
        <v>0.85298262094880228</v>
      </c>
      <c r="G111" s="11">
        <f>IFERROR((G109/G110),0)</f>
        <v>0.64583333333333337</v>
      </c>
      <c r="H111" s="11">
        <f>IFERROR((H109/H110),0)</f>
        <v>0.8320360507988529</v>
      </c>
    </row>
    <row r="112" spans="2:8" x14ac:dyDescent="0.25">
      <c r="B112" s="59" t="s">
        <v>80</v>
      </c>
      <c r="C112" s="8" t="s">
        <v>17</v>
      </c>
      <c r="D112" s="9">
        <v>1034</v>
      </c>
      <c r="E112" s="9">
        <v>126</v>
      </c>
      <c r="F112" s="9">
        <v>4096</v>
      </c>
      <c r="G112" s="9">
        <v>126</v>
      </c>
      <c r="H112" s="10">
        <f>SUM(D112:G112)</f>
        <v>5382</v>
      </c>
    </row>
    <row r="113" spans="2:8" x14ac:dyDescent="0.25">
      <c r="B113" s="58"/>
      <c r="C113" s="8" t="s">
        <v>18</v>
      </c>
      <c r="D113" s="9">
        <v>1091</v>
      </c>
      <c r="E113" s="9">
        <v>143</v>
      </c>
      <c r="F113" s="9">
        <v>4368</v>
      </c>
      <c r="G113" s="9">
        <v>136</v>
      </c>
      <c r="H113" s="10">
        <f>SUM(D113:G113)</f>
        <v>5738</v>
      </c>
    </row>
    <row r="114" spans="2:8" x14ac:dyDescent="0.25">
      <c r="B114" s="57"/>
      <c r="C114" s="8" t="s">
        <v>19</v>
      </c>
      <c r="D114" s="11">
        <f>IFERROR((D112/D113),0)</f>
        <v>0.94775435380384965</v>
      </c>
      <c r="E114" s="11">
        <f>IFERROR((E112/E113),0)</f>
        <v>0.88111888111888115</v>
      </c>
      <c r="F114" s="11">
        <f>IFERROR((F112/F113),0)</f>
        <v>0.93772893772893773</v>
      </c>
      <c r="G114" s="11">
        <f>IFERROR((G112/G113),0)</f>
        <v>0.92647058823529416</v>
      </c>
      <c r="H114" s="11">
        <f>IFERROR((H112/H113),0)</f>
        <v>0.9379574764726385</v>
      </c>
    </row>
    <row r="115" spans="2:8" x14ac:dyDescent="0.25">
      <c r="B115" s="59" t="s">
        <v>81</v>
      </c>
      <c r="C115" s="8" t="s">
        <v>17</v>
      </c>
      <c r="D115" s="9">
        <v>156</v>
      </c>
      <c r="E115" s="9">
        <v>12</v>
      </c>
      <c r="F115" s="9">
        <v>670</v>
      </c>
      <c r="G115" s="9">
        <v>40</v>
      </c>
      <c r="H115" s="10">
        <f>SUM(D115:G115)</f>
        <v>878</v>
      </c>
    </row>
    <row r="116" spans="2:8" x14ac:dyDescent="0.25">
      <c r="B116" s="58"/>
      <c r="C116" s="8" t="s">
        <v>18</v>
      </c>
      <c r="D116" s="9">
        <v>317</v>
      </c>
      <c r="E116" s="9">
        <v>18</v>
      </c>
      <c r="F116" s="9">
        <v>1138</v>
      </c>
      <c r="G116" s="9">
        <v>71</v>
      </c>
      <c r="H116" s="10">
        <f>SUM(D116:G116)</f>
        <v>1544</v>
      </c>
    </row>
    <row r="117" spans="2:8" x14ac:dyDescent="0.25">
      <c r="B117" s="57"/>
      <c r="C117" s="8" t="s">
        <v>19</v>
      </c>
      <c r="D117" s="11">
        <f>IFERROR((D115/D116),0)</f>
        <v>0.49211356466876971</v>
      </c>
      <c r="E117" s="11">
        <f>IFERROR((E115/E116),0)</f>
        <v>0.66666666666666663</v>
      </c>
      <c r="F117" s="11">
        <f>IFERROR((F115/F116),0)</f>
        <v>0.58875219683655533</v>
      </c>
      <c r="G117" s="11">
        <f>IFERROR((G115/G116),0)</f>
        <v>0.56338028169014087</v>
      </c>
      <c r="H117" s="11">
        <f>IFERROR((H115/H116),0)</f>
        <v>0.56865284974093266</v>
      </c>
    </row>
    <row r="118" spans="2:8" x14ac:dyDescent="0.25">
      <c r="B118" s="75" t="s">
        <v>53</v>
      </c>
      <c r="C118" s="12" t="s">
        <v>17</v>
      </c>
      <c r="D118" s="10">
        <f>D13+D16+D19+D22+D25+D28+D31+D34+D37+D40+D43+D46+D49+D52+D55+D58+D64+D79+D82+D85+D88+D91+D94+D97+D100+D103+D106+D109+D112+D115+D67+D70+D73+D76+D61</f>
        <v>26860</v>
      </c>
      <c r="E118" s="10">
        <f t="shared" ref="D118:G119" si="0">E13+E16+E19+E22+E25+E28+E31+E34+E37+E40+E43+E46+E49+E52+E55+E58+E64+E79+E82+E85+E88+E91+E94+E97+E100+E103+E106+E109+E112+E115+E67+E70+E73+E76+E61</f>
        <v>5879</v>
      </c>
      <c r="F118" s="10">
        <f t="shared" si="0"/>
        <v>104016</v>
      </c>
      <c r="G118" s="10">
        <f t="shared" si="0"/>
        <v>4870</v>
      </c>
      <c r="H118" s="10">
        <f>H13+H16+H19+H22+H25+H28+H31+H34+H37+H40+H43+H46+H49+H52+H55+H58+H64+H79+H82+H85+H88+H91+H94+H97+H100+H103+H106+H109+H112+H115+H67+H70+H73+H76+H61</f>
        <v>141625</v>
      </c>
    </row>
    <row r="119" spans="2:8" x14ac:dyDescent="0.25">
      <c r="B119" s="75"/>
      <c r="C119" s="12" t="s">
        <v>18</v>
      </c>
      <c r="D119" s="10">
        <f t="shared" si="0"/>
        <v>32270</v>
      </c>
      <c r="E119" s="10">
        <f t="shared" si="0"/>
        <v>8030</v>
      </c>
      <c r="F119" s="10">
        <f t="shared" si="0"/>
        <v>131629</v>
      </c>
      <c r="G119" s="10">
        <f t="shared" si="0"/>
        <v>6623</v>
      </c>
      <c r="H119" s="10">
        <f>H14+H17+H20+H23+H26+H29+H32+H35+H38+H41+H44+H47+H50+H53+H56+H59+H65+H80+H83+H86+H89+H92+H95+H98+H101+H104+H107+H110+H113+H116+H68+H71+H74+H77+H62</f>
        <v>178552</v>
      </c>
    </row>
    <row r="120" spans="2:8" x14ac:dyDescent="0.25">
      <c r="B120" s="75"/>
      <c r="C120" s="12" t="s">
        <v>19</v>
      </c>
      <c r="D120" s="13">
        <f>IFERROR((D118/D119),0)</f>
        <v>0.83235202974899292</v>
      </c>
      <c r="E120" s="13">
        <f>IFERROR((E118/E119),0)</f>
        <v>0.73212951432129514</v>
      </c>
      <c r="F120" s="13">
        <f>IFERROR((F118/F119),0)</f>
        <v>0.79022099993162598</v>
      </c>
      <c r="G120" s="13">
        <f>IFERROR((G118/G119),0)</f>
        <v>0.73531632190850071</v>
      </c>
      <c r="H120" s="40">
        <f>IFERROR((H118/H119),0)</f>
        <v>0.79318629866929524</v>
      </c>
    </row>
  </sheetData>
  <mergeCells count="10">
    <mergeCell ref="C10:F10"/>
    <mergeCell ref="I10:L10"/>
    <mergeCell ref="B12:C12"/>
    <mergeCell ref="B118:B120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showGridLines="0" zoomScale="85" zoomScaleNormal="85" workbookViewId="0">
      <selection activeCell="B20" sqref="B20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70" t="s">
        <v>21</v>
      </c>
      <c r="C2" s="70"/>
      <c r="D2" s="70"/>
      <c r="E2" s="70"/>
    </row>
    <row r="3" spans="2:5" ht="15" x14ac:dyDescent="0.2">
      <c r="B3" s="71" t="s">
        <v>22</v>
      </c>
      <c r="C3" s="71"/>
      <c r="D3" s="71"/>
      <c r="E3" s="71"/>
    </row>
    <row r="4" spans="2:5" ht="15" x14ac:dyDescent="0.25">
      <c r="B4" s="70" t="s">
        <v>1</v>
      </c>
      <c r="C4" s="70"/>
      <c r="D4" s="70"/>
      <c r="E4" s="70"/>
    </row>
    <row r="5" spans="2:5" x14ac:dyDescent="0.2">
      <c r="B5" s="24"/>
      <c r="C5" s="24"/>
      <c r="D5" s="24"/>
    </row>
    <row r="6" spans="2:5" ht="15" x14ac:dyDescent="0.25">
      <c r="B6" s="25" t="s">
        <v>2</v>
      </c>
      <c r="C6" t="s">
        <v>86</v>
      </c>
    </row>
    <row r="7" spans="2:5" ht="15" x14ac:dyDescent="0.25">
      <c r="B7" s="25" t="s">
        <v>3</v>
      </c>
      <c r="C7" s="61">
        <v>2017</v>
      </c>
    </row>
    <row r="8" spans="2:5" ht="15" x14ac:dyDescent="0.25">
      <c r="B8" s="25" t="s">
        <v>4</v>
      </c>
      <c r="C8" s="25" t="s">
        <v>131</v>
      </c>
    </row>
    <row r="9" spans="2:5" ht="15" x14ac:dyDescent="0.25">
      <c r="B9" s="25" t="s">
        <v>6</v>
      </c>
      <c r="C9" s="27" t="s">
        <v>23</v>
      </c>
      <c r="D9" s="24"/>
    </row>
    <row r="10" spans="2:5" ht="15" x14ac:dyDescent="0.25">
      <c r="B10" s="26" t="s">
        <v>5</v>
      </c>
      <c r="C10" s="76" t="s">
        <v>24</v>
      </c>
      <c r="D10" s="76"/>
      <c r="E10" s="76"/>
    </row>
    <row r="11" spans="2:5" x14ac:dyDescent="0.2">
      <c r="C11" s="76"/>
      <c r="D11" s="76"/>
      <c r="E11" s="76"/>
    </row>
    <row r="13" spans="2:5" ht="43.5" customHeight="1" x14ac:dyDescent="0.2">
      <c r="B13" s="63" t="s">
        <v>9</v>
      </c>
      <c r="C13" s="53" t="s">
        <v>25</v>
      </c>
      <c r="D13" s="53" t="s">
        <v>26</v>
      </c>
      <c r="E13" s="63" t="s">
        <v>27</v>
      </c>
    </row>
    <row r="14" spans="2:5" x14ac:dyDescent="0.2">
      <c r="B14" s="28" t="s">
        <v>54</v>
      </c>
      <c r="C14" s="29">
        <v>202</v>
      </c>
      <c r="D14" s="29">
        <v>6977</v>
      </c>
      <c r="E14" s="30">
        <f t="shared" ref="E14:E49" si="0">IFERROR((C14/D14),0)</f>
        <v>2.8952271750035834E-2</v>
      </c>
    </row>
    <row r="15" spans="2:5" x14ac:dyDescent="0.2">
      <c r="B15" s="28" t="s">
        <v>55</v>
      </c>
      <c r="C15" s="29">
        <v>225</v>
      </c>
      <c r="D15" s="29">
        <v>12781</v>
      </c>
      <c r="E15" s="30">
        <f t="shared" si="0"/>
        <v>1.7604256317971991E-2</v>
      </c>
    </row>
    <row r="16" spans="2:5" x14ac:dyDescent="0.2">
      <c r="B16" s="28" t="s">
        <v>56</v>
      </c>
      <c r="C16" s="29">
        <v>70</v>
      </c>
      <c r="D16" s="29">
        <v>3450</v>
      </c>
      <c r="E16" s="30">
        <f t="shared" si="0"/>
        <v>2.0289855072463767E-2</v>
      </c>
    </row>
    <row r="17" spans="2:5" x14ac:dyDescent="0.2">
      <c r="B17" s="28" t="s">
        <v>57</v>
      </c>
      <c r="C17" s="29">
        <v>77</v>
      </c>
      <c r="D17" s="29">
        <v>7338</v>
      </c>
      <c r="E17" s="30">
        <f t="shared" si="0"/>
        <v>1.0493322431180159E-2</v>
      </c>
    </row>
    <row r="18" spans="2:5" x14ac:dyDescent="0.2">
      <c r="B18" s="28" t="s">
        <v>58</v>
      </c>
      <c r="C18" s="29">
        <v>58</v>
      </c>
      <c r="D18" s="29">
        <v>4553</v>
      </c>
      <c r="E18" s="30">
        <f t="shared" si="0"/>
        <v>1.2738853503184714E-2</v>
      </c>
    </row>
    <row r="19" spans="2:5" x14ac:dyDescent="0.2">
      <c r="B19" s="28" t="s">
        <v>59</v>
      </c>
      <c r="C19" s="29">
        <v>17</v>
      </c>
      <c r="D19" s="29">
        <v>7606</v>
      </c>
      <c r="E19" s="30">
        <f t="shared" si="0"/>
        <v>2.2350775703392058E-3</v>
      </c>
    </row>
    <row r="20" spans="2:5" x14ac:dyDescent="0.2">
      <c r="B20" s="28" t="s">
        <v>130</v>
      </c>
      <c r="C20" s="29">
        <v>126</v>
      </c>
      <c r="D20" s="29">
        <v>4921</v>
      </c>
      <c r="E20" s="30">
        <f t="shared" si="0"/>
        <v>2.5604551920341393E-2</v>
      </c>
    </row>
    <row r="21" spans="2:5" x14ac:dyDescent="0.2">
      <c r="B21" s="28" t="s">
        <v>60</v>
      </c>
      <c r="C21" s="29">
        <v>61</v>
      </c>
      <c r="D21" s="29">
        <v>3231</v>
      </c>
      <c r="E21" s="30">
        <f t="shared" si="0"/>
        <v>1.8879603837821109E-2</v>
      </c>
    </row>
    <row r="22" spans="2:5" x14ac:dyDescent="0.2">
      <c r="B22" s="28" t="s">
        <v>61</v>
      </c>
      <c r="C22" s="29">
        <v>29</v>
      </c>
      <c r="D22" s="29">
        <v>2632</v>
      </c>
      <c r="E22" s="30">
        <f t="shared" si="0"/>
        <v>1.1018237082066869E-2</v>
      </c>
    </row>
    <row r="23" spans="2:5" x14ac:dyDescent="0.2">
      <c r="B23" s="28" t="s">
        <v>62</v>
      </c>
      <c r="C23" s="29">
        <v>87</v>
      </c>
      <c r="D23" s="29">
        <v>4720</v>
      </c>
      <c r="E23" s="30">
        <f t="shared" si="0"/>
        <v>1.8432203389830509E-2</v>
      </c>
    </row>
    <row r="24" spans="2:5" x14ac:dyDescent="0.2">
      <c r="B24" s="28" t="s">
        <v>63</v>
      </c>
      <c r="C24" s="29">
        <v>17</v>
      </c>
      <c r="D24" s="29">
        <v>4084</v>
      </c>
      <c r="E24" s="30">
        <f t="shared" si="0"/>
        <v>4.1625857002938298E-3</v>
      </c>
    </row>
    <row r="25" spans="2:5" x14ac:dyDescent="0.2">
      <c r="B25" s="28" t="s">
        <v>64</v>
      </c>
      <c r="C25" s="29">
        <v>7</v>
      </c>
      <c r="D25" s="29">
        <v>1563</v>
      </c>
      <c r="E25" s="30">
        <f t="shared" si="0"/>
        <v>4.4785668586052466E-3</v>
      </c>
    </row>
    <row r="26" spans="2:5" x14ac:dyDescent="0.2">
      <c r="B26" s="28" t="s">
        <v>65</v>
      </c>
      <c r="C26" s="29">
        <v>9</v>
      </c>
      <c r="D26" s="29">
        <v>2495</v>
      </c>
      <c r="E26" s="30">
        <f t="shared" si="0"/>
        <v>3.6072144288577155E-3</v>
      </c>
    </row>
    <row r="27" spans="2:5" x14ac:dyDescent="0.2">
      <c r="B27" s="28" t="s">
        <v>66</v>
      </c>
      <c r="C27" s="29">
        <v>30</v>
      </c>
      <c r="D27" s="29">
        <v>2344</v>
      </c>
      <c r="E27" s="30">
        <f t="shared" si="0"/>
        <v>1.2798634812286689E-2</v>
      </c>
    </row>
    <row r="28" spans="2:5" x14ac:dyDescent="0.2">
      <c r="B28" s="28" t="s">
        <v>67</v>
      </c>
      <c r="C28" s="29">
        <v>16</v>
      </c>
      <c r="D28" s="29">
        <v>3246</v>
      </c>
      <c r="E28" s="30">
        <f t="shared" si="0"/>
        <v>4.9291435613062233E-3</v>
      </c>
    </row>
    <row r="29" spans="2:5" x14ac:dyDescent="0.2">
      <c r="B29" s="28" t="s">
        <v>126</v>
      </c>
      <c r="C29" s="29">
        <v>45</v>
      </c>
      <c r="D29" s="29">
        <v>5338</v>
      </c>
      <c r="E29" s="30">
        <f t="shared" si="0"/>
        <v>8.4301236418134126E-3</v>
      </c>
    </row>
    <row r="30" spans="2:5" x14ac:dyDescent="0.2">
      <c r="B30" s="28" t="s">
        <v>90</v>
      </c>
      <c r="C30" s="29">
        <v>81</v>
      </c>
      <c r="D30" s="29">
        <v>10628</v>
      </c>
      <c r="E30" s="30">
        <f t="shared" si="0"/>
        <v>7.6213774934136246E-3</v>
      </c>
    </row>
    <row r="31" spans="2:5" x14ac:dyDescent="0.2">
      <c r="B31" s="28" t="s">
        <v>68</v>
      </c>
      <c r="C31" s="29">
        <v>61</v>
      </c>
      <c r="D31" s="29">
        <v>3386</v>
      </c>
      <c r="E31" s="30">
        <f t="shared" si="0"/>
        <v>1.8015357353809804E-2</v>
      </c>
    </row>
    <row r="32" spans="2:5" x14ac:dyDescent="0.2">
      <c r="B32" s="28" t="s">
        <v>87</v>
      </c>
      <c r="C32" s="29">
        <v>285</v>
      </c>
      <c r="D32" s="29">
        <v>8085</v>
      </c>
      <c r="E32" s="30">
        <f t="shared" si="0"/>
        <v>3.525046382189239E-2</v>
      </c>
    </row>
    <row r="33" spans="2:5" x14ac:dyDescent="0.2">
      <c r="B33" s="28" t="s">
        <v>89</v>
      </c>
      <c r="C33" s="29">
        <v>616</v>
      </c>
      <c r="D33" s="29">
        <v>17400</v>
      </c>
      <c r="E33" s="30">
        <f t="shared" si="0"/>
        <v>3.5402298850574714E-2</v>
      </c>
    </row>
    <row r="34" spans="2:5" x14ac:dyDescent="0.2">
      <c r="B34" s="28" t="s">
        <v>92</v>
      </c>
      <c r="C34" s="29">
        <v>115</v>
      </c>
      <c r="D34" s="29">
        <v>4850</v>
      </c>
      <c r="E34" s="30">
        <f t="shared" si="0"/>
        <v>2.3711340206185566E-2</v>
      </c>
    </row>
    <row r="35" spans="2:5" x14ac:dyDescent="0.2">
      <c r="B35" s="28" t="s">
        <v>91</v>
      </c>
      <c r="C35" s="29">
        <v>79</v>
      </c>
      <c r="D35" s="29">
        <v>3485</v>
      </c>
      <c r="E35" s="30">
        <f t="shared" si="0"/>
        <v>2.2668579626972739E-2</v>
      </c>
    </row>
    <row r="36" spans="2:5" x14ac:dyDescent="0.2">
      <c r="B36" s="28" t="s">
        <v>69</v>
      </c>
      <c r="C36" s="29">
        <v>9</v>
      </c>
      <c r="D36" s="29">
        <v>1812</v>
      </c>
      <c r="E36" s="30">
        <f t="shared" si="0"/>
        <v>4.9668874172185433E-3</v>
      </c>
    </row>
    <row r="37" spans="2:5" x14ac:dyDescent="0.2">
      <c r="B37" s="28" t="s">
        <v>70</v>
      </c>
      <c r="C37" s="29">
        <v>57</v>
      </c>
      <c r="D37" s="29">
        <v>4522</v>
      </c>
      <c r="E37" s="30">
        <f t="shared" si="0"/>
        <v>1.2605042016806723E-2</v>
      </c>
    </row>
    <row r="38" spans="2:5" x14ac:dyDescent="0.2">
      <c r="B38" s="28" t="s">
        <v>71</v>
      </c>
      <c r="C38" s="29">
        <v>111</v>
      </c>
      <c r="D38" s="29">
        <v>5072</v>
      </c>
      <c r="E38" s="30">
        <f t="shared" si="0"/>
        <v>2.1884858044164037E-2</v>
      </c>
    </row>
    <row r="39" spans="2:5" x14ac:dyDescent="0.2">
      <c r="B39" s="28" t="s">
        <v>72</v>
      </c>
      <c r="C39" s="29">
        <v>87</v>
      </c>
      <c r="D39" s="29">
        <v>4168</v>
      </c>
      <c r="E39" s="30">
        <f t="shared" si="0"/>
        <v>2.0873320537428023E-2</v>
      </c>
    </row>
    <row r="40" spans="2:5" x14ac:dyDescent="0.2">
      <c r="B40" s="28" t="s">
        <v>73</v>
      </c>
      <c r="C40" s="29">
        <v>108</v>
      </c>
      <c r="D40" s="29">
        <v>6711</v>
      </c>
      <c r="E40" s="30">
        <f t="shared" si="0"/>
        <v>1.6092981671881983E-2</v>
      </c>
    </row>
    <row r="41" spans="2:5" x14ac:dyDescent="0.2">
      <c r="B41" s="28" t="s">
        <v>74</v>
      </c>
      <c r="C41" s="29">
        <v>149</v>
      </c>
      <c r="D41" s="29">
        <v>6013</v>
      </c>
      <c r="E41" s="30">
        <f t="shared" si="0"/>
        <v>2.477964410444038E-2</v>
      </c>
    </row>
    <row r="42" spans="2:5" x14ac:dyDescent="0.2">
      <c r="B42" s="28" t="s">
        <v>75</v>
      </c>
      <c r="C42" s="29">
        <v>99</v>
      </c>
      <c r="D42" s="29">
        <v>5205</v>
      </c>
      <c r="E42" s="30">
        <f t="shared" si="0"/>
        <v>1.9020172910662825E-2</v>
      </c>
    </row>
    <row r="43" spans="2:5" x14ac:dyDescent="0.2">
      <c r="B43" s="28" t="s">
        <v>76</v>
      </c>
      <c r="C43" s="29">
        <v>52</v>
      </c>
      <c r="D43" s="29">
        <v>3841</v>
      </c>
      <c r="E43" s="30">
        <f t="shared" si="0"/>
        <v>1.3538141109086176E-2</v>
      </c>
    </row>
    <row r="44" spans="2:5" x14ac:dyDescent="0.2">
      <c r="B44" s="28" t="s">
        <v>77</v>
      </c>
      <c r="C44" s="29">
        <v>28</v>
      </c>
      <c r="D44" s="29">
        <v>2361</v>
      </c>
      <c r="E44" s="30">
        <f t="shared" si="0"/>
        <v>1.1859381617958492E-2</v>
      </c>
    </row>
    <row r="45" spans="2:5" x14ac:dyDescent="0.2">
      <c r="B45" s="28" t="s">
        <v>78</v>
      </c>
      <c r="C45" s="29">
        <v>82</v>
      </c>
      <c r="D45" s="29">
        <v>4011</v>
      </c>
      <c r="E45" s="30">
        <f t="shared" si="0"/>
        <v>2.0443779606083273E-2</v>
      </c>
    </row>
    <row r="46" spans="2:5" x14ac:dyDescent="0.2">
      <c r="B46" s="28" t="s">
        <v>79</v>
      </c>
      <c r="C46" s="29">
        <v>10</v>
      </c>
      <c r="D46" s="29">
        <v>2441</v>
      </c>
      <c r="E46" s="30">
        <f t="shared" si="0"/>
        <v>4.0966816878328554E-3</v>
      </c>
    </row>
    <row r="47" spans="2:5" x14ac:dyDescent="0.2">
      <c r="B47" s="28" t="s">
        <v>80</v>
      </c>
      <c r="C47" s="29">
        <v>49</v>
      </c>
      <c r="D47" s="29">
        <v>5738</v>
      </c>
      <c r="E47" s="30">
        <f t="shared" si="0"/>
        <v>8.5395608225862663E-3</v>
      </c>
    </row>
    <row r="48" spans="2:5" x14ac:dyDescent="0.2">
      <c r="B48" s="28" t="s">
        <v>81</v>
      </c>
      <c r="C48" s="29">
        <v>8</v>
      </c>
      <c r="D48" s="29">
        <v>1544</v>
      </c>
      <c r="E48" s="30">
        <f t="shared" si="0"/>
        <v>5.1813471502590676E-3</v>
      </c>
    </row>
    <row r="49" spans="2:5" x14ac:dyDescent="0.2">
      <c r="B49" s="15"/>
      <c r="C49" s="63">
        <f>SUM(C14:C48)</f>
        <v>3162</v>
      </c>
      <c r="D49" s="63">
        <f>SUM(D14:D48)</f>
        <v>178552</v>
      </c>
      <c r="E49" s="31">
        <f t="shared" si="0"/>
        <v>1.7709126752990724E-2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showGridLines="0" zoomScale="85" zoomScaleNormal="85" workbookViewId="0"/>
  </sheetViews>
  <sheetFormatPr baseColWidth="10" defaultColWidth="9.140625" defaultRowHeight="15" x14ac:dyDescent="0.25"/>
  <cols>
    <col min="1" max="1" width="4.42578125" customWidth="1"/>
    <col min="2" max="2" width="16.85546875" customWidth="1"/>
    <col min="3" max="3" width="31.140625" customWidth="1"/>
    <col min="4" max="4" width="24.140625" customWidth="1"/>
    <col min="5" max="5" width="12.7109375" customWidth="1"/>
    <col min="7" max="7" width="10.28515625" bestFit="1" customWidth="1"/>
    <col min="8" max="8" width="13.85546875" bestFit="1" customWidth="1"/>
  </cols>
  <sheetData>
    <row r="2" spans="2:8" x14ac:dyDescent="0.25">
      <c r="B2" s="70" t="s">
        <v>82</v>
      </c>
      <c r="C2" s="70"/>
      <c r="D2" s="70"/>
      <c r="E2" s="70"/>
    </row>
    <row r="3" spans="2:8" ht="15" customHeight="1" x14ac:dyDescent="0.25">
      <c r="B3" s="77" t="s">
        <v>83</v>
      </c>
      <c r="C3" s="77"/>
      <c r="D3" s="77"/>
      <c r="E3" s="77"/>
    </row>
    <row r="4" spans="2:8" x14ac:dyDescent="0.25">
      <c r="B4" s="70" t="s">
        <v>1</v>
      </c>
      <c r="C4" s="70"/>
      <c r="D4" s="70"/>
      <c r="E4" s="70"/>
    </row>
    <row r="5" spans="2:8" x14ac:dyDescent="0.25">
      <c r="D5" s="2"/>
      <c r="E5" s="2"/>
    </row>
    <row r="6" spans="2:8" x14ac:dyDescent="0.25">
      <c r="B6" s="25" t="s">
        <v>2</v>
      </c>
      <c r="C6" t="s">
        <v>86</v>
      </c>
      <c r="D6" s="26"/>
    </row>
    <row r="7" spans="2:8" x14ac:dyDescent="0.25">
      <c r="B7" s="25" t="s">
        <v>3</v>
      </c>
      <c r="C7" s="41">
        <v>2017</v>
      </c>
      <c r="D7" s="26"/>
    </row>
    <row r="8" spans="2:8" x14ac:dyDescent="0.25">
      <c r="B8" s="25" t="s">
        <v>4</v>
      </c>
      <c r="C8" t="s">
        <v>131</v>
      </c>
      <c r="D8" s="26"/>
    </row>
    <row r="9" spans="2:8" ht="15" customHeight="1" x14ac:dyDescent="0.25">
      <c r="B9" s="25" t="s">
        <v>6</v>
      </c>
      <c r="C9" s="78" t="s">
        <v>30</v>
      </c>
      <c r="D9" s="78"/>
      <c r="E9" s="78"/>
    </row>
    <row r="10" spans="2:8" ht="15" customHeight="1" x14ac:dyDescent="0.25">
      <c r="B10" s="25" t="s">
        <v>5</v>
      </c>
      <c r="C10" s="76" t="s">
        <v>31</v>
      </c>
      <c r="D10" s="76"/>
      <c r="E10" s="76"/>
    </row>
    <row r="11" spans="2:8" x14ac:dyDescent="0.25">
      <c r="B11" s="25"/>
      <c r="C11" s="76"/>
      <c r="D11" s="76"/>
      <c r="E11" s="76"/>
    </row>
    <row r="13" spans="2:8" ht="30" x14ac:dyDescent="0.25">
      <c r="B13" s="45" t="s">
        <v>32</v>
      </c>
      <c r="C13" s="32" t="s">
        <v>33</v>
      </c>
      <c r="D13" s="32" t="s">
        <v>34</v>
      </c>
      <c r="E13" s="6" t="s">
        <v>35</v>
      </c>
    </row>
    <row r="14" spans="2:8" x14ac:dyDescent="0.25">
      <c r="B14" s="37" t="s">
        <v>84</v>
      </c>
      <c r="C14" s="67">
        <v>78</v>
      </c>
      <c r="D14" s="56">
        <v>5283</v>
      </c>
      <c r="E14" s="47">
        <f>IFERROR(C14/D14,"")</f>
        <v>1.4764338444065871E-2</v>
      </c>
      <c r="G14" s="48"/>
      <c r="H14" s="48"/>
    </row>
    <row r="15" spans="2:8" x14ac:dyDescent="0.25">
      <c r="B15" s="37" t="s">
        <v>85</v>
      </c>
      <c r="C15" s="67">
        <v>981</v>
      </c>
      <c r="D15" s="56">
        <v>73888</v>
      </c>
      <c r="E15" s="47">
        <f>IFERROR(C15/D15,"")</f>
        <v>1.3276851450844521E-2</v>
      </c>
      <c r="G15" s="48"/>
      <c r="H15" s="48"/>
    </row>
    <row r="16" spans="2:8" x14ac:dyDescent="0.25">
      <c r="B16" s="37" t="s">
        <v>48</v>
      </c>
      <c r="C16" s="67">
        <v>16138</v>
      </c>
      <c r="D16" s="56">
        <v>537358</v>
      </c>
      <c r="E16" s="47">
        <f>IFERROR(C16/D16,"")</f>
        <v>3.0032120113592801E-2</v>
      </c>
      <c r="G16" s="48"/>
      <c r="H16" s="48"/>
    </row>
    <row r="17" spans="2:8" x14ac:dyDescent="0.25">
      <c r="B17" s="37" t="s">
        <v>49</v>
      </c>
      <c r="C17" s="67">
        <v>8001</v>
      </c>
      <c r="D17" s="56">
        <v>163462</v>
      </c>
      <c r="E17" s="47">
        <f>IFERROR(C17/D17,"")</f>
        <v>4.8947155913912715E-2</v>
      </c>
      <c r="G17" s="48"/>
      <c r="H17" s="48"/>
    </row>
    <row r="18" spans="2:8" x14ac:dyDescent="0.25">
      <c r="B18" s="17" t="s">
        <v>10</v>
      </c>
      <c r="C18" s="49">
        <f>SUM(C14:C17)</f>
        <v>25198</v>
      </c>
      <c r="D18" s="49">
        <f>SUM(D14:D17)</f>
        <v>779991</v>
      </c>
      <c r="E18" s="50">
        <f>IFERROR(C18/D18,0)</f>
        <v>3.230550096090852E-2</v>
      </c>
    </row>
    <row r="20" spans="2:8" x14ac:dyDescent="0.25">
      <c r="C20" s="54"/>
    </row>
  </sheetData>
  <mergeCells count="5">
    <mergeCell ref="B2:E2"/>
    <mergeCell ref="B3:E3"/>
    <mergeCell ref="B4:E4"/>
    <mergeCell ref="C9:E9"/>
    <mergeCell ref="C10:E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showGridLines="0" zoomScale="85" zoomScaleNormal="85" workbookViewId="0"/>
  </sheetViews>
  <sheetFormatPr baseColWidth="10" defaultColWidth="9.140625" defaultRowHeight="15" x14ac:dyDescent="0.25"/>
  <cols>
    <col min="1" max="1" width="4.42578125" customWidth="1"/>
    <col min="2" max="2" width="15" customWidth="1"/>
    <col min="3" max="3" width="46.85546875" customWidth="1"/>
    <col min="4" max="4" width="33.28515625" customWidth="1"/>
    <col min="5" max="5" width="14.140625" customWidth="1"/>
  </cols>
  <sheetData>
    <row r="2" spans="2:8" x14ac:dyDescent="0.25">
      <c r="B2" s="70" t="s">
        <v>36</v>
      </c>
      <c r="C2" s="70"/>
      <c r="D2" s="70"/>
      <c r="E2" s="70"/>
    </row>
    <row r="3" spans="2:8" ht="15" customHeight="1" x14ac:dyDescent="0.25">
      <c r="B3" s="77" t="s">
        <v>37</v>
      </c>
      <c r="C3" s="77"/>
      <c r="D3" s="77"/>
      <c r="E3" s="77"/>
    </row>
    <row r="4" spans="2:8" x14ac:dyDescent="0.25">
      <c r="B4" s="70" t="s">
        <v>1</v>
      </c>
      <c r="C4" s="70"/>
      <c r="D4" s="70"/>
      <c r="E4" s="70"/>
    </row>
    <row r="5" spans="2:8" x14ac:dyDescent="0.25">
      <c r="B5" s="42"/>
      <c r="C5" s="42"/>
      <c r="D5" s="42"/>
      <c r="E5" s="42"/>
    </row>
    <row r="6" spans="2:8" x14ac:dyDescent="0.25">
      <c r="B6" t="s">
        <v>2</v>
      </c>
      <c r="C6" t="s">
        <v>86</v>
      </c>
    </row>
    <row r="7" spans="2:8" x14ac:dyDescent="0.25">
      <c r="B7" t="s">
        <v>3</v>
      </c>
      <c r="C7" s="41">
        <v>2017</v>
      </c>
    </row>
    <row r="8" spans="2:8" x14ac:dyDescent="0.25">
      <c r="B8" t="s">
        <v>4</v>
      </c>
      <c r="C8" t="s">
        <v>131</v>
      </c>
    </row>
    <row r="9" spans="2:8" ht="15" customHeight="1" x14ac:dyDescent="0.25">
      <c r="B9" t="s">
        <v>6</v>
      </c>
      <c r="C9" s="1" t="s">
        <v>38</v>
      </c>
      <c r="D9" s="1"/>
    </row>
    <row r="10" spans="2:8" ht="15.75" customHeight="1" x14ac:dyDescent="0.25">
      <c r="B10" t="s">
        <v>5</v>
      </c>
      <c r="C10" s="72" t="s">
        <v>39</v>
      </c>
      <c r="D10" s="72"/>
      <c r="E10" s="72"/>
    </row>
    <row r="12" spans="2:8" ht="52.5" customHeight="1" x14ac:dyDescent="0.25">
      <c r="B12" s="34" t="s">
        <v>40</v>
      </c>
      <c r="C12" s="35" t="s">
        <v>41</v>
      </c>
      <c r="D12" s="35" t="s">
        <v>42</v>
      </c>
      <c r="E12" s="34" t="s">
        <v>43</v>
      </c>
      <c r="F12" s="36"/>
    </row>
    <row r="13" spans="2:8" x14ac:dyDescent="0.25">
      <c r="B13" s="37">
        <v>102</v>
      </c>
      <c r="C13" s="67">
        <v>11466</v>
      </c>
      <c r="D13" s="67">
        <v>11466</v>
      </c>
      <c r="E13" s="38">
        <f>IFERROR(C13/D13,0)</f>
        <v>1</v>
      </c>
      <c r="G13" s="54"/>
      <c r="H13" s="54"/>
    </row>
    <row r="14" spans="2:8" x14ac:dyDescent="0.25">
      <c r="B14" s="37">
        <v>103</v>
      </c>
      <c r="C14" s="67">
        <v>180901</v>
      </c>
      <c r="D14" s="67">
        <v>180901</v>
      </c>
      <c r="E14" s="38">
        <f>IFERROR(C14/D14,0)</f>
        <v>1</v>
      </c>
      <c r="G14" s="54"/>
      <c r="H14" s="54"/>
    </row>
    <row r="15" spans="2:8" x14ac:dyDescent="0.25">
      <c r="B15" s="46">
        <v>123</v>
      </c>
      <c r="C15" s="67">
        <v>1022729</v>
      </c>
      <c r="D15" s="67">
        <v>1022729</v>
      </c>
      <c r="E15" s="38">
        <f>IFERROR(C15/D15,0)</f>
        <v>1</v>
      </c>
      <c r="G15" s="54"/>
      <c r="H15" s="54"/>
    </row>
    <row r="16" spans="2:8" x14ac:dyDescent="0.25">
      <c r="B16" s="46">
        <v>144</v>
      </c>
      <c r="C16" s="67">
        <v>1099227</v>
      </c>
      <c r="D16" s="67">
        <v>1099227</v>
      </c>
      <c r="E16" s="38">
        <f>IFERROR(C16/D16,0)</f>
        <v>1</v>
      </c>
      <c r="G16" s="54"/>
      <c r="H16" s="54"/>
    </row>
    <row r="17" spans="2:8" ht="48.75" customHeight="1" x14ac:dyDescent="0.25">
      <c r="B17" s="34" t="s">
        <v>47</v>
      </c>
      <c r="C17" s="20" t="s">
        <v>44</v>
      </c>
      <c r="D17" s="35" t="s">
        <v>45</v>
      </c>
      <c r="E17" s="19" t="s">
        <v>46</v>
      </c>
    </row>
    <row r="18" spans="2:8" x14ac:dyDescent="0.25">
      <c r="B18" s="37">
        <v>102</v>
      </c>
      <c r="C18" s="67">
        <v>4602</v>
      </c>
      <c r="D18" s="67">
        <v>5283</v>
      </c>
      <c r="E18" s="52">
        <f>IFERROR(C18/D18,0)</f>
        <v>0.87109596819988644</v>
      </c>
      <c r="G18" s="54"/>
      <c r="H18" s="54"/>
    </row>
    <row r="19" spans="2:8" x14ac:dyDescent="0.25">
      <c r="B19" s="37">
        <v>103</v>
      </c>
      <c r="C19" s="67">
        <v>72916</v>
      </c>
      <c r="D19" s="67">
        <v>73888</v>
      </c>
      <c r="E19" s="52">
        <f>IFERROR(C19/D19,0)</f>
        <v>0.9868449545257687</v>
      </c>
      <c r="G19" s="54"/>
      <c r="H19" s="54"/>
    </row>
    <row r="20" spans="2:8" x14ac:dyDescent="0.25">
      <c r="B20" s="46">
        <v>123</v>
      </c>
      <c r="C20" s="67">
        <v>370750</v>
      </c>
      <c r="D20" s="67">
        <v>537358</v>
      </c>
      <c r="E20" s="52">
        <f>IFERROR(C20/D20,0)</f>
        <v>0.68994971694847751</v>
      </c>
      <c r="G20" s="54"/>
      <c r="H20" s="54"/>
    </row>
    <row r="21" spans="2:8" x14ac:dyDescent="0.25">
      <c r="B21" s="37">
        <v>144</v>
      </c>
      <c r="C21" s="67">
        <v>131857</v>
      </c>
      <c r="D21" s="67">
        <v>163462</v>
      </c>
      <c r="E21" s="52">
        <f>IFERROR(C21/D21,0)</f>
        <v>0.80665231062876996</v>
      </c>
      <c r="G21" s="54"/>
      <c r="H21" s="54"/>
    </row>
    <row r="23" spans="2:8" x14ac:dyDescent="0.25">
      <c r="D23" t="s">
        <v>129</v>
      </c>
    </row>
    <row r="24" spans="2:8" x14ac:dyDescent="0.25">
      <c r="B24" s="33"/>
      <c r="C24" s="33"/>
      <c r="D24" s="33"/>
      <c r="E24" s="33"/>
    </row>
    <row r="25" spans="2:8" x14ac:dyDescent="0.25">
      <c r="B25" s="33"/>
      <c r="C25" s="33"/>
      <c r="D25" s="33"/>
      <c r="E25" s="33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Calidad Usuarios</dc:title>
  <dc:creator>ENTEL PERU</dc:creator>
  <cp:lastModifiedBy>Callirgos Saez, Juan</cp:lastModifiedBy>
  <dcterms:created xsi:type="dcterms:W3CDTF">2013-11-15T20:02:00Z</dcterms:created>
  <dcterms:modified xsi:type="dcterms:W3CDTF">2017-03-21T20:16:18Z</dcterms:modified>
</cp:coreProperties>
</file>