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7\2017-11\"/>
    </mc:Choice>
  </mc:AlternateContent>
  <xr:revisionPtr revIDLastSave="0" documentId="13_ncr:1_{7E75175E-28EB-44B8-BA04-4E550F42D2F1}" xr6:coauthVersionLast="41" xr6:coauthVersionMax="41" xr10:uidLastSave="{00000000-0000-0000-0000-000000000000}"/>
  <bookViews>
    <workbookView xWindow="-120" yWindow="-120" windowWidth="20730" windowHeight="11160" tabRatio="720" xr2:uid="{00000000-000D-0000-FFFF-FFFF00000000}"/>
  </bookViews>
  <sheets>
    <sheet name="Anexo F (CSA)" sheetId="8" r:id="rId1"/>
    <sheet name="Anexo G (TEAP)" sheetId="24" r:id="rId2"/>
    <sheet name="Anexo H (DAP)" sheetId="25" r:id="rId3"/>
    <sheet name="Anexo I (CAT)" sheetId="6" r:id="rId4"/>
    <sheet name="Anexo J (AVH)" sheetId="21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25" l="1"/>
  <c r="C48" i="25"/>
  <c r="E48" i="25" s="1"/>
  <c r="D47" i="25"/>
  <c r="C47" i="25"/>
  <c r="E47" i="25" s="1"/>
  <c r="D46" i="25"/>
  <c r="C46" i="25"/>
  <c r="E46" i="25" s="1"/>
  <c r="D45" i="25"/>
  <c r="E45" i="25" s="1"/>
  <c r="C45" i="25"/>
  <c r="E44" i="25"/>
  <c r="D43" i="25"/>
  <c r="C43" i="25"/>
  <c r="E43" i="25" s="1"/>
  <c r="D42" i="25"/>
  <c r="C42" i="25"/>
  <c r="E42" i="25" s="1"/>
  <c r="D41" i="25"/>
  <c r="C41" i="25"/>
  <c r="E41" i="25" s="1"/>
  <c r="D40" i="25"/>
  <c r="C40" i="25"/>
  <c r="E40" i="25" s="1"/>
  <c r="D39" i="25"/>
  <c r="E39" i="25" s="1"/>
  <c r="C39" i="25"/>
  <c r="E38" i="25"/>
  <c r="D38" i="25"/>
  <c r="C38" i="25"/>
  <c r="D37" i="25"/>
  <c r="C37" i="25"/>
  <c r="E37" i="25" s="1"/>
  <c r="D36" i="25"/>
  <c r="C36" i="25"/>
  <c r="E36" i="25" s="1"/>
  <c r="E35" i="25"/>
  <c r="D35" i="25"/>
  <c r="C35" i="25"/>
  <c r="D34" i="25"/>
  <c r="C34" i="25"/>
  <c r="E34" i="25" s="1"/>
  <c r="D33" i="25"/>
  <c r="C33" i="25"/>
  <c r="E33" i="25" s="1"/>
  <c r="D32" i="25"/>
  <c r="C32" i="25"/>
  <c r="E32" i="25" s="1"/>
  <c r="D31" i="25"/>
  <c r="E31" i="25" s="1"/>
  <c r="C31" i="25"/>
  <c r="E30" i="25"/>
  <c r="D30" i="25"/>
  <c r="C30" i="25"/>
  <c r="D29" i="25"/>
  <c r="C29" i="25"/>
  <c r="E29" i="25" s="1"/>
  <c r="D28" i="25"/>
  <c r="C28" i="25"/>
  <c r="E28" i="25" s="1"/>
  <c r="E27" i="25"/>
  <c r="D26" i="25"/>
  <c r="C26" i="25"/>
  <c r="E26" i="25" s="1"/>
  <c r="D25" i="25"/>
  <c r="C25" i="25"/>
  <c r="E25" i="25" s="1"/>
  <c r="E24" i="25"/>
  <c r="D24" i="25"/>
  <c r="C24" i="25"/>
  <c r="D23" i="25"/>
  <c r="C23" i="25"/>
  <c r="E23" i="25" s="1"/>
  <c r="D22" i="25"/>
  <c r="C22" i="25"/>
  <c r="E22" i="25" s="1"/>
  <c r="E21" i="25"/>
  <c r="D21" i="25"/>
  <c r="C21" i="25"/>
  <c r="D20" i="25"/>
  <c r="C20" i="25"/>
  <c r="E20" i="25" s="1"/>
  <c r="D19" i="25"/>
  <c r="C19" i="25"/>
  <c r="E19" i="25" s="1"/>
  <c r="D18" i="25"/>
  <c r="C18" i="25"/>
  <c r="E18" i="25" s="1"/>
  <c r="D17" i="25"/>
  <c r="C17" i="25"/>
  <c r="E17" i="25" s="1"/>
  <c r="E16" i="25"/>
  <c r="D16" i="25"/>
  <c r="C16" i="25"/>
  <c r="E15" i="25"/>
  <c r="D15" i="25"/>
  <c r="C15" i="25"/>
  <c r="D14" i="25"/>
  <c r="D49" i="25" s="1"/>
  <c r="C14" i="25"/>
  <c r="C49" i="25" s="1"/>
  <c r="E49" i="25" s="1"/>
  <c r="G117" i="24"/>
  <c r="G116" i="24"/>
  <c r="F116" i="24"/>
  <c r="E116" i="24"/>
  <c r="D116" i="24"/>
  <c r="H116" i="24" s="1"/>
  <c r="G115" i="24"/>
  <c r="F115" i="24"/>
  <c r="F117" i="24" s="1"/>
  <c r="E115" i="24"/>
  <c r="E117" i="24" s="1"/>
  <c r="D115" i="24"/>
  <c r="H115" i="24" s="1"/>
  <c r="G114" i="24"/>
  <c r="F114" i="24"/>
  <c r="G113" i="24"/>
  <c r="F113" i="24"/>
  <c r="E113" i="24"/>
  <c r="D113" i="24"/>
  <c r="H113" i="24" s="1"/>
  <c r="H112" i="24"/>
  <c r="H114" i="24" s="1"/>
  <c r="G112" i="24"/>
  <c r="F112" i="24"/>
  <c r="E112" i="24"/>
  <c r="E114" i="24" s="1"/>
  <c r="D112" i="24"/>
  <c r="D114" i="24" s="1"/>
  <c r="F111" i="24"/>
  <c r="E111" i="24"/>
  <c r="G110" i="24"/>
  <c r="F110" i="24"/>
  <c r="E110" i="24"/>
  <c r="D110" i="24"/>
  <c r="H110" i="24" s="1"/>
  <c r="H109" i="24"/>
  <c r="G109" i="24"/>
  <c r="G111" i="24" s="1"/>
  <c r="F109" i="24"/>
  <c r="E109" i="24"/>
  <c r="D109" i="24"/>
  <c r="D111" i="24" s="1"/>
  <c r="E108" i="24"/>
  <c r="D108" i="24"/>
  <c r="G107" i="24"/>
  <c r="F107" i="24"/>
  <c r="E107" i="24"/>
  <c r="D107" i="24"/>
  <c r="H107" i="24" s="1"/>
  <c r="G106" i="24"/>
  <c r="G108" i="24" s="1"/>
  <c r="F106" i="24"/>
  <c r="F108" i="24" s="1"/>
  <c r="E106" i="24"/>
  <c r="D106" i="24"/>
  <c r="H106" i="24" s="1"/>
  <c r="H104" i="24"/>
  <c r="H103" i="24"/>
  <c r="H105" i="24" s="1"/>
  <c r="G102" i="24"/>
  <c r="F102" i="24"/>
  <c r="G101" i="24"/>
  <c r="F101" i="24"/>
  <c r="E101" i="24"/>
  <c r="D101" i="24"/>
  <c r="H101" i="24" s="1"/>
  <c r="H100" i="24"/>
  <c r="H102" i="24" s="1"/>
  <c r="G100" i="24"/>
  <c r="F100" i="24"/>
  <c r="E100" i="24"/>
  <c r="E102" i="24" s="1"/>
  <c r="D100" i="24"/>
  <c r="D102" i="24" s="1"/>
  <c r="F99" i="24"/>
  <c r="E99" i="24"/>
  <c r="G98" i="24"/>
  <c r="F98" i="24"/>
  <c r="E98" i="24"/>
  <c r="H98" i="24" s="1"/>
  <c r="D98" i="24"/>
  <c r="H97" i="24"/>
  <c r="H99" i="24" s="1"/>
  <c r="G97" i="24"/>
  <c r="G99" i="24" s="1"/>
  <c r="F97" i="24"/>
  <c r="E97" i="24"/>
  <c r="D97" i="24"/>
  <c r="D99" i="24" s="1"/>
  <c r="E96" i="24"/>
  <c r="D96" i="24"/>
  <c r="G95" i="24"/>
  <c r="F95" i="24"/>
  <c r="E95" i="24"/>
  <c r="D95" i="24"/>
  <c r="H95" i="24" s="1"/>
  <c r="G94" i="24"/>
  <c r="G96" i="24" s="1"/>
  <c r="F94" i="24"/>
  <c r="F96" i="24" s="1"/>
  <c r="E94" i="24"/>
  <c r="D94" i="24"/>
  <c r="H94" i="24" s="1"/>
  <c r="H96" i="24" s="1"/>
  <c r="G93" i="24"/>
  <c r="D93" i="24"/>
  <c r="H92" i="24"/>
  <c r="G92" i="24"/>
  <c r="F92" i="24"/>
  <c r="E92" i="24"/>
  <c r="D92" i="24"/>
  <c r="G91" i="24"/>
  <c r="F91" i="24"/>
  <c r="F93" i="24" s="1"/>
  <c r="E91" i="24"/>
  <c r="H91" i="24" s="1"/>
  <c r="H93" i="24" s="1"/>
  <c r="D91" i="24"/>
  <c r="F90" i="24"/>
  <c r="H89" i="24"/>
  <c r="G89" i="24"/>
  <c r="F89" i="24"/>
  <c r="E89" i="24"/>
  <c r="D89" i="24"/>
  <c r="G88" i="24"/>
  <c r="G90" i="24" s="1"/>
  <c r="F88" i="24"/>
  <c r="E88" i="24"/>
  <c r="E90" i="24" s="1"/>
  <c r="D88" i="24"/>
  <c r="H88" i="24" s="1"/>
  <c r="H90" i="24" s="1"/>
  <c r="E87" i="24"/>
  <c r="G86" i="24"/>
  <c r="G87" i="24" s="1"/>
  <c r="F86" i="24"/>
  <c r="E86" i="24"/>
  <c r="D86" i="24"/>
  <c r="H86" i="24" s="1"/>
  <c r="G85" i="24"/>
  <c r="F85" i="24"/>
  <c r="F87" i="24" s="1"/>
  <c r="E85" i="24"/>
  <c r="D85" i="24"/>
  <c r="H85" i="24" s="1"/>
  <c r="D84" i="24"/>
  <c r="G83" i="24"/>
  <c r="F83" i="24"/>
  <c r="E83" i="24"/>
  <c r="H83" i="24" s="1"/>
  <c r="D83" i="24"/>
  <c r="G82" i="24"/>
  <c r="G84" i="24" s="1"/>
  <c r="F82" i="24"/>
  <c r="F84" i="24" s="1"/>
  <c r="E82" i="24"/>
  <c r="H82" i="24" s="1"/>
  <c r="D82" i="24"/>
  <c r="G81" i="24"/>
  <c r="G80" i="24"/>
  <c r="F80" i="24"/>
  <c r="E80" i="24"/>
  <c r="D80" i="24"/>
  <c r="H80" i="24" s="1"/>
  <c r="G79" i="24"/>
  <c r="F79" i="24"/>
  <c r="F81" i="24" s="1"/>
  <c r="E79" i="24"/>
  <c r="E81" i="24" s="1"/>
  <c r="D79" i="24"/>
  <c r="H79" i="24" s="1"/>
  <c r="G78" i="24"/>
  <c r="F78" i="24"/>
  <c r="G77" i="24"/>
  <c r="F77" i="24"/>
  <c r="E77" i="24"/>
  <c r="D77" i="24"/>
  <c r="H77" i="24" s="1"/>
  <c r="H76" i="24"/>
  <c r="H78" i="24" s="1"/>
  <c r="G76" i="24"/>
  <c r="F76" i="24"/>
  <c r="E76" i="24"/>
  <c r="E78" i="24" s="1"/>
  <c r="D76" i="24"/>
  <c r="D78" i="24" s="1"/>
  <c r="F75" i="24"/>
  <c r="E75" i="24"/>
  <c r="G74" i="24"/>
  <c r="F74" i="24"/>
  <c r="E74" i="24"/>
  <c r="H74" i="24" s="1"/>
  <c r="D74" i="24"/>
  <c r="G73" i="24"/>
  <c r="H73" i="24" s="1"/>
  <c r="H75" i="24" s="1"/>
  <c r="F73" i="24"/>
  <c r="E73" i="24"/>
  <c r="D73" i="24"/>
  <c r="D75" i="24" s="1"/>
  <c r="E72" i="24"/>
  <c r="D72" i="24"/>
  <c r="G71" i="24"/>
  <c r="F71" i="24"/>
  <c r="E71" i="24"/>
  <c r="D71" i="24"/>
  <c r="H71" i="24" s="1"/>
  <c r="G70" i="24"/>
  <c r="G72" i="24" s="1"/>
  <c r="F70" i="24"/>
  <c r="F72" i="24" s="1"/>
  <c r="E70" i="24"/>
  <c r="D70" i="24"/>
  <c r="H70" i="24" s="1"/>
  <c r="H72" i="24" s="1"/>
  <c r="G69" i="24"/>
  <c r="D69" i="24"/>
  <c r="H68" i="24"/>
  <c r="G68" i="24"/>
  <c r="F68" i="24"/>
  <c r="E68" i="24"/>
  <c r="D68" i="24"/>
  <c r="G67" i="24"/>
  <c r="F67" i="24"/>
  <c r="F69" i="24" s="1"/>
  <c r="E67" i="24"/>
  <c r="H67" i="24" s="1"/>
  <c r="H69" i="24" s="1"/>
  <c r="D67" i="24"/>
  <c r="F66" i="24"/>
  <c r="G65" i="24"/>
  <c r="H65" i="24" s="1"/>
  <c r="F65" i="24"/>
  <c r="E65" i="24"/>
  <c r="D65" i="24"/>
  <c r="G64" i="24"/>
  <c r="G66" i="24" s="1"/>
  <c r="F64" i="24"/>
  <c r="E64" i="24"/>
  <c r="E66" i="24" s="1"/>
  <c r="D64" i="24"/>
  <c r="H64" i="24" s="1"/>
  <c r="E63" i="24"/>
  <c r="G62" i="24"/>
  <c r="F62" i="24"/>
  <c r="E62" i="24"/>
  <c r="D62" i="24"/>
  <c r="H62" i="24" s="1"/>
  <c r="G61" i="24"/>
  <c r="G63" i="24" s="1"/>
  <c r="F61" i="24"/>
  <c r="F63" i="24" s="1"/>
  <c r="E61" i="24"/>
  <c r="D61" i="24"/>
  <c r="H61" i="24" s="1"/>
  <c r="H63" i="24" s="1"/>
  <c r="D60" i="24"/>
  <c r="G59" i="24"/>
  <c r="F59" i="24"/>
  <c r="E59" i="24"/>
  <c r="H59" i="24" s="1"/>
  <c r="D59" i="24"/>
  <c r="G58" i="24"/>
  <c r="G60" i="24" s="1"/>
  <c r="F58" i="24"/>
  <c r="F60" i="24" s="1"/>
  <c r="E58" i="24"/>
  <c r="H58" i="24" s="1"/>
  <c r="H60" i="24" s="1"/>
  <c r="D58" i="24"/>
  <c r="G57" i="24"/>
  <c r="G56" i="24"/>
  <c r="F56" i="24"/>
  <c r="E56" i="24"/>
  <c r="D56" i="24"/>
  <c r="H56" i="24" s="1"/>
  <c r="G55" i="24"/>
  <c r="F55" i="24"/>
  <c r="F57" i="24" s="1"/>
  <c r="E55" i="24"/>
  <c r="E57" i="24" s="1"/>
  <c r="D55" i="24"/>
  <c r="H55" i="24" s="1"/>
  <c r="H53" i="24"/>
  <c r="H52" i="24"/>
  <c r="H54" i="24" s="1"/>
  <c r="E51" i="24"/>
  <c r="G50" i="24"/>
  <c r="F50" i="24"/>
  <c r="E50" i="24"/>
  <c r="D50" i="24"/>
  <c r="H50" i="24" s="1"/>
  <c r="G49" i="24"/>
  <c r="G51" i="24" s="1"/>
  <c r="F49" i="24"/>
  <c r="F51" i="24" s="1"/>
  <c r="E49" i="24"/>
  <c r="D49" i="24"/>
  <c r="H49" i="24" s="1"/>
  <c r="H51" i="24" s="1"/>
  <c r="D48" i="24"/>
  <c r="G47" i="24"/>
  <c r="F47" i="24"/>
  <c r="E47" i="24"/>
  <c r="H47" i="24" s="1"/>
  <c r="D47" i="24"/>
  <c r="G46" i="24"/>
  <c r="G48" i="24" s="1"/>
  <c r="F46" i="24"/>
  <c r="F48" i="24" s="1"/>
  <c r="E46" i="24"/>
  <c r="H46" i="24" s="1"/>
  <c r="H48" i="24" s="1"/>
  <c r="D46" i="24"/>
  <c r="G45" i="24"/>
  <c r="G44" i="24"/>
  <c r="F44" i="24"/>
  <c r="E44" i="24"/>
  <c r="D44" i="24"/>
  <c r="H44" i="24" s="1"/>
  <c r="G43" i="24"/>
  <c r="F43" i="24"/>
  <c r="F45" i="24" s="1"/>
  <c r="E43" i="24"/>
  <c r="E45" i="24" s="1"/>
  <c r="D43" i="24"/>
  <c r="H43" i="24" s="1"/>
  <c r="G42" i="24"/>
  <c r="F42" i="24"/>
  <c r="G41" i="24"/>
  <c r="F41" i="24"/>
  <c r="E41" i="24"/>
  <c r="D41" i="24"/>
  <c r="H41" i="24" s="1"/>
  <c r="H40" i="24"/>
  <c r="H42" i="24" s="1"/>
  <c r="G40" i="24"/>
  <c r="F40" i="24"/>
  <c r="E40" i="24"/>
  <c r="E42" i="24" s="1"/>
  <c r="D40" i="24"/>
  <c r="D42" i="24" s="1"/>
  <c r="F39" i="24"/>
  <c r="E39" i="24"/>
  <c r="G38" i="24"/>
  <c r="F38" i="24"/>
  <c r="E38" i="24"/>
  <c r="D38" i="24"/>
  <c r="H38" i="24" s="1"/>
  <c r="G37" i="24"/>
  <c r="H37" i="24" s="1"/>
  <c r="H39" i="24" s="1"/>
  <c r="F37" i="24"/>
  <c r="E37" i="24"/>
  <c r="D37" i="24"/>
  <c r="D39" i="24" s="1"/>
  <c r="E36" i="24"/>
  <c r="D36" i="24"/>
  <c r="G35" i="24"/>
  <c r="F35" i="24"/>
  <c r="E35" i="24"/>
  <c r="D35" i="24"/>
  <c r="H35" i="24" s="1"/>
  <c r="G34" i="24"/>
  <c r="G36" i="24" s="1"/>
  <c r="F34" i="24"/>
  <c r="F36" i="24" s="1"/>
  <c r="E34" i="24"/>
  <c r="D34" i="24"/>
  <c r="H34" i="24" s="1"/>
  <c r="H36" i="24" s="1"/>
  <c r="G33" i="24"/>
  <c r="D33" i="24"/>
  <c r="H32" i="24"/>
  <c r="G32" i="24"/>
  <c r="F32" i="24"/>
  <c r="E32" i="24"/>
  <c r="D32" i="24"/>
  <c r="G31" i="24"/>
  <c r="F31" i="24"/>
  <c r="F33" i="24" s="1"/>
  <c r="E31" i="24"/>
  <c r="H31" i="24" s="1"/>
  <c r="H33" i="24" s="1"/>
  <c r="D31" i="24"/>
  <c r="F30" i="24"/>
  <c r="G29" i="24"/>
  <c r="H29" i="24" s="1"/>
  <c r="F29" i="24"/>
  <c r="E29" i="24"/>
  <c r="D29" i="24"/>
  <c r="G28" i="24"/>
  <c r="G30" i="24" s="1"/>
  <c r="F28" i="24"/>
  <c r="E28" i="24"/>
  <c r="E30" i="24" s="1"/>
  <c r="D28" i="24"/>
  <c r="H28" i="24" s="1"/>
  <c r="E27" i="24"/>
  <c r="G26" i="24"/>
  <c r="F26" i="24"/>
  <c r="E26" i="24"/>
  <c r="D26" i="24"/>
  <c r="H26" i="24" s="1"/>
  <c r="G25" i="24"/>
  <c r="G27" i="24" s="1"/>
  <c r="F25" i="24"/>
  <c r="F27" i="24" s="1"/>
  <c r="E25" i="24"/>
  <c r="D25" i="24"/>
  <c r="H25" i="24" s="1"/>
  <c r="H27" i="24" s="1"/>
  <c r="D24" i="24"/>
  <c r="G23" i="24"/>
  <c r="F23" i="24"/>
  <c r="F119" i="24" s="1"/>
  <c r="E23" i="24"/>
  <c r="H23" i="24" s="1"/>
  <c r="D23" i="24"/>
  <c r="G22" i="24"/>
  <c r="G24" i="24" s="1"/>
  <c r="F22" i="24"/>
  <c r="F24" i="24" s="1"/>
  <c r="E22" i="24"/>
  <c r="H22" i="24" s="1"/>
  <c r="H24" i="24" s="1"/>
  <c r="D22" i="24"/>
  <c r="G21" i="24"/>
  <c r="G20" i="24"/>
  <c r="F20" i="24"/>
  <c r="E20" i="24"/>
  <c r="D20" i="24"/>
  <c r="H20" i="24" s="1"/>
  <c r="G19" i="24"/>
  <c r="F19" i="24"/>
  <c r="F21" i="24" s="1"/>
  <c r="E19" i="24"/>
  <c r="E21" i="24" s="1"/>
  <c r="D19" i="24"/>
  <c r="H19" i="24" s="1"/>
  <c r="H21" i="24" s="1"/>
  <c r="G18" i="24"/>
  <c r="F18" i="24"/>
  <c r="G17" i="24"/>
  <c r="F17" i="24"/>
  <c r="E17" i="24"/>
  <c r="D17" i="24"/>
  <c r="H17" i="24" s="1"/>
  <c r="H16" i="24"/>
  <c r="H18" i="24" s="1"/>
  <c r="G16" i="24"/>
  <c r="F16" i="24"/>
  <c r="E16" i="24"/>
  <c r="E18" i="24" s="1"/>
  <c r="D16" i="24"/>
  <c r="D18" i="24" s="1"/>
  <c r="F15" i="24"/>
  <c r="E15" i="24"/>
  <c r="G14" i="24"/>
  <c r="G118" i="24" s="1"/>
  <c r="F14" i="24"/>
  <c r="F118" i="24" s="1"/>
  <c r="E14" i="24"/>
  <c r="E118" i="24" s="1"/>
  <c r="E120" i="24" s="1"/>
  <c r="D14" i="24"/>
  <c r="H14" i="24" s="1"/>
  <c r="H119" i="24" s="1"/>
  <c r="G13" i="24"/>
  <c r="H13" i="24" s="1"/>
  <c r="F13" i="24"/>
  <c r="E13" i="24"/>
  <c r="E119" i="24" s="1"/>
  <c r="D13" i="24"/>
  <c r="D119" i="24" s="1"/>
  <c r="F120" i="24" l="1"/>
  <c r="H81" i="24"/>
  <c r="H111" i="24"/>
  <c r="H30" i="24"/>
  <c r="H57" i="24"/>
  <c r="H84" i="24"/>
  <c r="H87" i="24"/>
  <c r="H108" i="24"/>
  <c r="H117" i="24"/>
  <c r="H118" i="24"/>
  <c r="H120" i="24" s="1"/>
  <c r="H15" i="24"/>
  <c r="H45" i="24"/>
  <c r="H66" i="24"/>
  <c r="G15" i="24"/>
  <c r="D30" i="24"/>
  <c r="E33" i="24"/>
  <c r="G39" i="24"/>
  <c r="D66" i="24"/>
  <c r="E69" i="24"/>
  <c r="G75" i="24"/>
  <c r="D90" i="24"/>
  <c r="E93" i="24"/>
  <c r="D118" i="24"/>
  <c r="D120" i="24" s="1"/>
  <c r="G119" i="24"/>
  <c r="G120" i="24" s="1"/>
  <c r="D27" i="24"/>
  <c r="D51" i="24"/>
  <c r="D63" i="24"/>
  <c r="D87" i="24"/>
  <c r="E14" i="25"/>
  <c r="D21" i="24"/>
  <c r="E24" i="24"/>
  <c r="D45" i="24"/>
  <c r="E48" i="24"/>
  <c r="D57" i="24"/>
  <c r="E60" i="24"/>
  <c r="D81" i="24"/>
  <c r="E84" i="24"/>
  <c r="D117" i="24"/>
  <c r="D15" i="24"/>
  <c r="D17" i="6" l="1"/>
  <c r="C17" i="6"/>
  <c r="E16" i="6"/>
  <c r="E15" i="6"/>
  <c r="E14" i="6"/>
  <c r="E17" i="6" l="1"/>
  <c r="D53" i="8"/>
  <c r="C53" i="8"/>
  <c r="E52" i="8" l="1"/>
  <c r="E45" i="8"/>
  <c r="E46" i="8"/>
  <c r="E47" i="8"/>
  <c r="E48" i="8"/>
  <c r="E51" i="8" l="1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9" i="8"/>
  <c r="E50" i="8"/>
  <c r="E14" i="8"/>
  <c r="E53" i="8" l="1"/>
</calcChain>
</file>

<file path=xl/sharedStrings.xml><?xml version="1.0" encoding="utf-8"?>
<sst xmlns="http://schemas.openxmlformats.org/spreadsheetml/2006/main" count="341" uniqueCount="135">
  <si>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</si>
  <si>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</si>
  <si>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</si>
  <si>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</si>
  <si>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</si>
  <si>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</si>
  <si>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</si>
  <si>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</si>
  <si>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</si>
  <si>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</si>
  <si>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</si>
  <si>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</si>
  <si>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</si>
  <si>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</si>
  <si>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</si>
  <si>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</si>
  <si>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</si>
  <si>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</si>
  <si>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</si>
  <si>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</si>
  <si>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</si>
  <si>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</si>
  <si>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</si>
  <si>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</si>
  <si>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</si>
  <si>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</si>
  <si>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</si>
  <si>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</si>
  <si>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</si>
  <si>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</si>
  <si>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</si>
  <si>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</si>
  <si>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</si>
  <si>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</si>
  <si>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</si>
  <si>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</si>
  <si>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</si>
  <si>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</si>
  <si>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</si>
  <si>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</si>
  <si>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</si>
  <si>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</si>
  <si>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</si>
  <si>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</si>
  <si>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</si>
  <si>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</si>
  <si>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</si>
  <si>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</si>
  <si>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</si>
  <si>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</si>
  <si>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</si>
  <si>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</si>
  <si>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</si>
  <si>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</si>
  <si>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</si>
  <si>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</si>
  <si>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</si>
  <si>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</si>
  <si>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</si>
  <si>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</si>
  <si>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</si>
  <si>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</si>
  <si>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</si>
  <si>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</si>
  <si>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</si>
  <si>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</si>
  <si>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</si>
  <si>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</si>
  <si>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</si>
  <si>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</si>
  <si>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</si>
  <si>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</si>
  <si>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</si>
  <si>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</si>
  <si>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</si>
  <si>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</si>
  <si>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</si>
  <si>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</si>
  <si>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</si>
  <si>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</si>
  <si>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</si>
  <si>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</si>
  <si>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</si>
  <si>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</si>
  <si>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</si>
  <si>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</si>
  <si>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</si>
  <si>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</si>
  <si>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</si>
  <si>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</si>
  <si>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</si>
  <si>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</si>
  <si>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</si>
  <si>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</si>
  <si>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</si>
  <si>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</si>
  <si>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 xml:space="preserve"> -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</si>
  <si>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</si>
  <si>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</si>
  <si>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</si>
  <si>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</si>
  <si>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</si>
  <si>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</si>
  <si>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</si>
  <si>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</si>
  <si>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</si>
  <si>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</si>
  <si>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</si>
  <si>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</si>
  <si>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</si>
  <si>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</si>
  <si>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</si>
  <si>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</si>
  <si>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</si>
  <si>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</si>
  <si>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</si>
  <si>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</si>
  <si>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</si>
  <si>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</si>
  <si>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</si>
  <si>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</si>
  <si>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</si>
  <si>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</si>
  <si>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</si>
  <si>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</si>
  <si>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</si>
  <si>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</si>
  <si>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</si>
  <si>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</si>
  <si>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</si>
  <si>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</si>
  <si>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</si>
  <si>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* Se reportan las llamadas atendidas por un agente ingresadas por el 102 (Reclamos)</t>
  </si>
  <si>
    <t xml:space="preserve">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</si>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</sst>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0" fontId="1" fillId="2" borderId="2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/>
    <xf numFmtId="9" fontId="0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e%20Usuario\Msarsozaa\Desktop\TiemposOsiptel\b.%20Osiptel%20Regulatorio%20Sep17-Ago18\3.%20Nov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Send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H1" t="str">
            <v>T. Espera &lt; 15min</v>
          </cell>
          <cell r="I1" t="str">
            <v>SI</v>
          </cell>
          <cell r="O1" t="str">
            <v>Estado</v>
          </cell>
          <cell r="P1" t="str">
            <v>ABANDONADO</v>
          </cell>
        </row>
        <row r="3">
          <cell r="A3" t="str">
            <v>Cuenta de Oficinas</v>
          </cell>
          <cell r="B3" t="str">
            <v>Etiquetas de columna</v>
          </cell>
          <cell r="H3" t="str">
            <v>Cuenta de Oficinas</v>
          </cell>
          <cell r="I3" t="str">
            <v>Etiquetas de columna</v>
          </cell>
          <cell r="O3" t="str">
            <v>Cuenta de Oficinas</v>
          </cell>
          <cell r="P3" t="str">
            <v>Etiquetas de columna</v>
          </cell>
        </row>
        <row r="4">
          <cell r="A4" t="str">
            <v>Etiquetas de fila</v>
          </cell>
          <cell r="B4" t="str">
            <v>Altas</v>
          </cell>
          <cell r="C4" t="str">
            <v>Baja</v>
          </cell>
          <cell r="D4" t="str">
            <v>Consulta</v>
          </cell>
          <cell r="E4" t="str">
            <v>Reclamo</v>
          </cell>
          <cell r="F4" t="str">
            <v>Total general</v>
          </cell>
          <cell r="H4" t="str">
            <v>Etiquetas de fila</v>
          </cell>
          <cell r="I4" t="str">
            <v>Altas</v>
          </cell>
          <cell r="J4" t="str">
            <v>Baja</v>
          </cell>
          <cell r="K4" t="str">
            <v>Consulta</v>
          </cell>
          <cell r="L4" t="str">
            <v>Reclamo</v>
          </cell>
          <cell r="O4" t="str">
            <v>Etiquetas de fila</v>
          </cell>
          <cell r="P4" t="str">
            <v>Altas</v>
          </cell>
          <cell r="Q4" t="str">
            <v>Baja</v>
          </cell>
          <cell r="R4" t="str">
            <v>Consulta</v>
          </cell>
          <cell r="S4" t="str">
            <v>Reclamo</v>
          </cell>
          <cell r="T4" t="str">
            <v>Total general</v>
          </cell>
        </row>
        <row r="5">
          <cell r="A5" t="str">
            <v>TP_Arequipa</v>
          </cell>
          <cell r="B5">
            <v>1702</v>
          </cell>
          <cell r="C5">
            <v>578</v>
          </cell>
          <cell r="D5">
            <v>3941</v>
          </cell>
          <cell r="E5">
            <v>395</v>
          </cell>
          <cell r="F5">
            <v>6616</v>
          </cell>
          <cell r="H5" t="str">
            <v>TP_Arequipa</v>
          </cell>
          <cell r="I5">
            <v>1491</v>
          </cell>
          <cell r="J5">
            <v>576</v>
          </cell>
          <cell r="K5">
            <v>3754</v>
          </cell>
          <cell r="L5">
            <v>395</v>
          </cell>
          <cell r="O5" t="str">
            <v>TP_Arequipa</v>
          </cell>
          <cell r="P5">
            <v>59</v>
          </cell>
          <cell r="Q5">
            <v>1</v>
          </cell>
          <cell r="R5">
            <v>20</v>
          </cell>
          <cell r="T5">
            <v>80</v>
          </cell>
        </row>
        <row r="6">
          <cell r="A6" t="str">
            <v>TP_Cercado de Lima</v>
          </cell>
          <cell r="B6">
            <v>2249</v>
          </cell>
          <cell r="C6">
            <v>792</v>
          </cell>
          <cell r="D6">
            <v>9804</v>
          </cell>
          <cell r="E6">
            <v>819</v>
          </cell>
          <cell r="F6">
            <v>13664</v>
          </cell>
          <cell r="H6" t="str">
            <v>TP_Cercado de Lima</v>
          </cell>
          <cell r="I6">
            <v>2163</v>
          </cell>
          <cell r="J6">
            <v>591</v>
          </cell>
          <cell r="K6">
            <v>7801</v>
          </cell>
          <cell r="L6">
            <v>629</v>
          </cell>
          <cell r="O6" t="str">
            <v>TP_Cercado de Lima</v>
          </cell>
          <cell r="P6">
            <v>29</v>
          </cell>
          <cell r="Q6">
            <v>27</v>
          </cell>
          <cell r="R6">
            <v>304</v>
          </cell>
          <cell r="S6">
            <v>41</v>
          </cell>
          <cell r="T6">
            <v>401</v>
          </cell>
        </row>
        <row r="7">
          <cell r="A7" t="str">
            <v>TP_Chiclayo</v>
          </cell>
          <cell r="B7">
            <v>733</v>
          </cell>
          <cell r="C7">
            <v>194</v>
          </cell>
          <cell r="D7">
            <v>3304</v>
          </cell>
          <cell r="E7">
            <v>170</v>
          </cell>
          <cell r="F7">
            <v>4401</v>
          </cell>
          <cell r="H7" t="str">
            <v>TP_Chiclayo</v>
          </cell>
          <cell r="I7">
            <v>597</v>
          </cell>
          <cell r="J7">
            <v>149</v>
          </cell>
          <cell r="K7">
            <v>2665</v>
          </cell>
          <cell r="L7">
            <v>132</v>
          </cell>
          <cell r="O7" t="str">
            <v>TP_Chiclayo</v>
          </cell>
          <cell r="P7">
            <v>31</v>
          </cell>
          <cell r="Q7">
            <v>1</v>
          </cell>
          <cell r="R7">
            <v>78</v>
          </cell>
          <cell r="S7">
            <v>5</v>
          </cell>
          <cell r="T7">
            <v>115</v>
          </cell>
        </row>
        <row r="8">
          <cell r="A8" t="str">
            <v>TP_Chimbote</v>
          </cell>
          <cell r="B8">
            <v>989</v>
          </cell>
          <cell r="C8">
            <v>363</v>
          </cell>
          <cell r="D8">
            <v>4887</v>
          </cell>
          <cell r="E8">
            <v>146</v>
          </cell>
          <cell r="F8">
            <v>6385</v>
          </cell>
          <cell r="H8" t="str">
            <v>TP_Chimbote</v>
          </cell>
          <cell r="I8">
            <v>842</v>
          </cell>
          <cell r="J8">
            <v>151</v>
          </cell>
          <cell r="K8">
            <v>2232</v>
          </cell>
          <cell r="L8">
            <v>47</v>
          </cell>
          <cell r="O8" t="str">
            <v>TP_Chimbote</v>
          </cell>
          <cell r="P8">
            <v>87</v>
          </cell>
          <cell r="Q8">
            <v>39</v>
          </cell>
          <cell r="R8">
            <v>353</v>
          </cell>
          <cell r="S8">
            <v>16</v>
          </cell>
          <cell r="T8">
            <v>495</v>
          </cell>
        </row>
        <row r="9">
          <cell r="A9" t="str">
            <v>TP_Chincha</v>
          </cell>
          <cell r="B9">
            <v>283</v>
          </cell>
          <cell r="C9">
            <v>335</v>
          </cell>
          <cell r="D9">
            <v>3734</v>
          </cell>
          <cell r="E9">
            <v>364</v>
          </cell>
          <cell r="F9">
            <v>4716</v>
          </cell>
          <cell r="H9" t="str">
            <v>TP_Chincha</v>
          </cell>
          <cell r="I9">
            <v>271</v>
          </cell>
          <cell r="J9">
            <v>298</v>
          </cell>
          <cell r="K9">
            <v>3230</v>
          </cell>
          <cell r="L9">
            <v>305</v>
          </cell>
          <cell r="O9" t="str">
            <v>TP_Chincha</v>
          </cell>
          <cell r="P9">
            <v>7</v>
          </cell>
          <cell r="Q9">
            <v>6</v>
          </cell>
          <cell r="R9">
            <v>122</v>
          </cell>
          <cell r="S9">
            <v>12</v>
          </cell>
          <cell r="T9">
            <v>147</v>
          </cell>
        </row>
        <row r="10">
          <cell r="A10" t="str">
            <v>TP_Chorrillos</v>
          </cell>
          <cell r="B10">
            <v>1116</v>
          </cell>
          <cell r="C10">
            <v>581</v>
          </cell>
          <cell r="D10">
            <v>3339</v>
          </cell>
          <cell r="E10">
            <v>438</v>
          </cell>
          <cell r="F10">
            <v>5474</v>
          </cell>
          <cell r="H10" t="str">
            <v>TP_Chorrillos</v>
          </cell>
          <cell r="I10">
            <v>982</v>
          </cell>
          <cell r="J10">
            <v>462</v>
          </cell>
          <cell r="K10">
            <v>2797</v>
          </cell>
          <cell r="L10">
            <v>365</v>
          </cell>
          <cell r="O10" t="str">
            <v>TP_Chorrillos</v>
          </cell>
          <cell r="P10">
            <v>19</v>
          </cell>
          <cell r="Q10">
            <v>8</v>
          </cell>
          <cell r="R10">
            <v>40</v>
          </cell>
          <cell r="S10">
            <v>1</v>
          </cell>
          <cell r="T10">
            <v>68</v>
          </cell>
        </row>
        <row r="11">
          <cell r="A11" t="str">
            <v>TP_Cono Norte</v>
          </cell>
          <cell r="B11">
            <v>503</v>
          </cell>
          <cell r="C11">
            <v>239</v>
          </cell>
          <cell r="D11">
            <v>2593</v>
          </cell>
          <cell r="E11">
            <v>329</v>
          </cell>
          <cell r="F11">
            <v>3664</v>
          </cell>
          <cell r="H11" t="str">
            <v>TP_Cono Norte</v>
          </cell>
          <cell r="I11">
            <v>462</v>
          </cell>
          <cell r="J11">
            <v>194</v>
          </cell>
          <cell r="K11">
            <v>2147</v>
          </cell>
          <cell r="L11">
            <v>267</v>
          </cell>
          <cell r="O11" t="str">
            <v>TP_Cono Norte</v>
          </cell>
          <cell r="P11">
            <v>7</v>
          </cell>
          <cell r="Q11">
            <v>1</v>
          </cell>
          <cell r="R11">
            <v>30</v>
          </cell>
          <cell r="S11">
            <v>8</v>
          </cell>
          <cell r="T11">
            <v>46</v>
          </cell>
        </row>
        <row r="12">
          <cell r="A12" t="str">
            <v>TP_Cuzco</v>
          </cell>
          <cell r="B12">
            <v>631</v>
          </cell>
          <cell r="C12">
            <v>72</v>
          </cell>
          <cell r="D12">
            <v>2216</v>
          </cell>
          <cell r="E12">
            <v>146</v>
          </cell>
          <cell r="F12">
            <v>3065</v>
          </cell>
          <cell r="H12" t="str">
            <v>TP_Cuzco</v>
          </cell>
          <cell r="I12">
            <v>489</v>
          </cell>
          <cell r="J12">
            <v>58</v>
          </cell>
          <cell r="K12">
            <v>1780</v>
          </cell>
          <cell r="L12">
            <v>104</v>
          </cell>
          <cell r="O12" t="str">
            <v>TP_Cuzco</v>
          </cell>
          <cell r="P12">
            <v>67</v>
          </cell>
          <cell r="Q12">
            <v>6</v>
          </cell>
          <cell r="R12">
            <v>128</v>
          </cell>
          <cell r="S12">
            <v>8</v>
          </cell>
          <cell r="T12">
            <v>209</v>
          </cell>
        </row>
        <row r="13">
          <cell r="A13" t="str">
            <v>TP_Huacho</v>
          </cell>
          <cell r="B13">
            <v>234</v>
          </cell>
          <cell r="C13">
            <v>429</v>
          </cell>
          <cell r="D13">
            <v>1717</v>
          </cell>
          <cell r="E13">
            <v>271</v>
          </cell>
          <cell r="F13">
            <v>2651</v>
          </cell>
          <cell r="H13" t="str">
            <v>TP_Huacho</v>
          </cell>
          <cell r="I13">
            <v>197</v>
          </cell>
          <cell r="J13">
            <v>337</v>
          </cell>
          <cell r="K13">
            <v>1423</v>
          </cell>
          <cell r="L13">
            <v>222</v>
          </cell>
          <cell r="O13" t="str">
            <v>TP_Huacho</v>
          </cell>
          <cell r="P13">
            <v>2</v>
          </cell>
          <cell r="Q13">
            <v>5</v>
          </cell>
          <cell r="R13">
            <v>32</v>
          </cell>
          <cell r="S13">
            <v>3</v>
          </cell>
          <cell r="T13">
            <v>42</v>
          </cell>
        </row>
        <row r="14">
          <cell r="A14" t="str">
            <v>TP_Huancayo</v>
          </cell>
          <cell r="B14">
            <v>245</v>
          </cell>
          <cell r="C14">
            <v>94</v>
          </cell>
          <cell r="D14">
            <v>3461</v>
          </cell>
          <cell r="E14">
            <v>285</v>
          </cell>
          <cell r="F14">
            <v>4085</v>
          </cell>
          <cell r="H14" t="str">
            <v>TP_Huancayo</v>
          </cell>
          <cell r="I14">
            <v>234</v>
          </cell>
          <cell r="J14">
            <v>48</v>
          </cell>
          <cell r="K14">
            <v>2294</v>
          </cell>
          <cell r="L14">
            <v>170</v>
          </cell>
          <cell r="O14" t="str">
            <v>TP_Huancayo</v>
          </cell>
          <cell r="P14">
            <v>4</v>
          </cell>
          <cell r="Q14">
            <v>6</v>
          </cell>
          <cell r="R14">
            <v>101</v>
          </cell>
          <cell r="S14">
            <v>8</v>
          </cell>
          <cell r="T14">
            <v>119</v>
          </cell>
        </row>
        <row r="15">
          <cell r="A15" t="str">
            <v>TP_Ica</v>
          </cell>
          <cell r="B15">
            <v>95</v>
          </cell>
          <cell r="C15">
            <v>27</v>
          </cell>
          <cell r="D15">
            <v>4428</v>
          </cell>
          <cell r="E15">
            <v>48</v>
          </cell>
          <cell r="F15">
            <v>4598</v>
          </cell>
          <cell r="H15" t="str">
            <v>TP_Ica</v>
          </cell>
          <cell r="I15">
            <v>91</v>
          </cell>
          <cell r="J15">
            <v>24</v>
          </cell>
          <cell r="K15">
            <v>3821</v>
          </cell>
          <cell r="L15">
            <v>42</v>
          </cell>
          <cell r="O15" t="str">
            <v>TP_Ica</v>
          </cell>
          <cell r="P15">
            <v>3</v>
          </cell>
          <cell r="R15">
            <v>57</v>
          </cell>
          <cell r="S15">
            <v>1</v>
          </cell>
          <cell r="T15">
            <v>61</v>
          </cell>
        </row>
        <row r="16">
          <cell r="A16" t="str">
            <v>TP_Ilo</v>
          </cell>
          <cell r="B16">
            <v>191</v>
          </cell>
          <cell r="C16">
            <v>7</v>
          </cell>
          <cell r="D16">
            <v>1833</v>
          </cell>
          <cell r="E16">
            <v>35</v>
          </cell>
          <cell r="F16">
            <v>2066</v>
          </cell>
          <cell r="H16" t="str">
            <v>TP_Ilo</v>
          </cell>
          <cell r="I16">
            <v>155</v>
          </cell>
          <cell r="J16">
            <v>6</v>
          </cell>
          <cell r="K16">
            <v>1461</v>
          </cell>
          <cell r="L16">
            <v>31</v>
          </cell>
          <cell r="O16" t="str">
            <v>TP_Ilo</v>
          </cell>
          <cell r="P16">
            <v>1</v>
          </cell>
          <cell r="R16">
            <v>16</v>
          </cell>
          <cell r="T16">
            <v>17</v>
          </cell>
        </row>
        <row r="17">
          <cell r="A17" t="str">
            <v>TP_Juliaca</v>
          </cell>
          <cell r="B17">
            <v>196</v>
          </cell>
          <cell r="C17">
            <v>49</v>
          </cell>
          <cell r="D17">
            <v>1794</v>
          </cell>
          <cell r="E17">
            <v>37</v>
          </cell>
          <cell r="F17">
            <v>2076</v>
          </cell>
          <cell r="H17" t="str">
            <v>TP_Juliaca</v>
          </cell>
          <cell r="I17">
            <v>185</v>
          </cell>
          <cell r="J17">
            <v>48</v>
          </cell>
          <cell r="K17">
            <v>1672</v>
          </cell>
          <cell r="L17">
            <v>35</v>
          </cell>
          <cell r="O17" t="str">
            <v>TP_Juliaca</v>
          </cell>
          <cell r="P17">
            <v>2</v>
          </cell>
          <cell r="Q17">
            <v>1</v>
          </cell>
          <cell r="R17">
            <v>29</v>
          </cell>
          <cell r="S17">
            <v>2</v>
          </cell>
          <cell r="T17">
            <v>34</v>
          </cell>
        </row>
        <row r="18">
          <cell r="A18" t="str">
            <v>TP_La Victoria</v>
          </cell>
          <cell r="B18">
            <v>4</v>
          </cell>
          <cell r="D18">
            <v>4402</v>
          </cell>
          <cell r="E18">
            <v>2</v>
          </cell>
          <cell r="F18">
            <v>4408</v>
          </cell>
          <cell r="H18" t="str">
            <v>TP_La Victoria</v>
          </cell>
          <cell r="I18">
            <v>4</v>
          </cell>
          <cell r="K18">
            <v>4263</v>
          </cell>
          <cell r="L18">
            <v>2</v>
          </cell>
          <cell r="O18" t="str">
            <v>TP_La Victoria</v>
          </cell>
          <cell r="R18">
            <v>26</v>
          </cell>
          <cell r="T18">
            <v>26</v>
          </cell>
        </row>
        <row r="19">
          <cell r="A19" t="str">
            <v>TP_Larco</v>
          </cell>
          <cell r="B19">
            <v>2135</v>
          </cell>
          <cell r="C19">
            <v>271</v>
          </cell>
          <cell r="D19">
            <v>3421</v>
          </cell>
          <cell r="E19">
            <v>265</v>
          </cell>
          <cell r="F19">
            <v>6092</v>
          </cell>
          <cell r="H19" t="str">
            <v>TP_Larco</v>
          </cell>
          <cell r="I19">
            <v>1721</v>
          </cell>
          <cell r="J19">
            <v>192</v>
          </cell>
          <cell r="K19">
            <v>2595</v>
          </cell>
          <cell r="L19">
            <v>198</v>
          </cell>
          <cell r="O19" t="str">
            <v>TP_Larco</v>
          </cell>
          <cell r="P19">
            <v>45</v>
          </cell>
          <cell r="Q19">
            <v>15</v>
          </cell>
          <cell r="R19">
            <v>200</v>
          </cell>
          <cell r="S19">
            <v>17</v>
          </cell>
          <cell r="T19">
            <v>277</v>
          </cell>
        </row>
        <row r="20">
          <cell r="A20" t="str">
            <v>TP_Minka2</v>
          </cell>
          <cell r="B20">
            <v>3036</v>
          </cell>
          <cell r="C20">
            <v>675</v>
          </cell>
          <cell r="D20">
            <v>7446</v>
          </cell>
          <cell r="E20">
            <v>669</v>
          </cell>
          <cell r="F20">
            <v>11826</v>
          </cell>
          <cell r="H20" t="str">
            <v>TP_Minka2</v>
          </cell>
          <cell r="I20">
            <v>2842</v>
          </cell>
          <cell r="J20">
            <v>594</v>
          </cell>
          <cell r="K20">
            <v>6688</v>
          </cell>
          <cell r="L20">
            <v>609</v>
          </cell>
          <cell r="O20" t="str">
            <v>TP_Minka2</v>
          </cell>
          <cell r="P20">
            <v>79</v>
          </cell>
          <cell r="Q20">
            <v>23</v>
          </cell>
          <cell r="R20">
            <v>162</v>
          </cell>
          <cell r="S20">
            <v>12</v>
          </cell>
          <cell r="T20">
            <v>276</v>
          </cell>
        </row>
        <row r="21">
          <cell r="A21" t="str">
            <v>TP_Miraflores</v>
          </cell>
          <cell r="B21">
            <v>680</v>
          </cell>
          <cell r="C21">
            <v>141</v>
          </cell>
          <cell r="D21">
            <v>2171</v>
          </cell>
          <cell r="E21">
            <v>136</v>
          </cell>
          <cell r="F21">
            <v>3128</v>
          </cell>
          <cell r="H21" t="str">
            <v>TP_Miraflores</v>
          </cell>
          <cell r="I21">
            <v>663</v>
          </cell>
          <cell r="J21">
            <v>101</v>
          </cell>
          <cell r="K21">
            <v>1645</v>
          </cell>
          <cell r="L21">
            <v>103</v>
          </cell>
          <cell r="O21" t="str">
            <v>TP_Miraflores</v>
          </cell>
          <cell r="P21">
            <v>6</v>
          </cell>
          <cell r="Q21">
            <v>7</v>
          </cell>
          <cell r="R21">
            <v>77</v>
          </cell>
          <cell r="S21">
            <v>8</v>
          </cell>
          <cell r="T21">
            <v>98</v>
          </cell>
        </row>
        <row r="22">
          <cell r="A22" t="str">
            <v>TP_NS Jockey Plaza</v>
          </cell>
          <cell r="B22">
            <v>1837</v>
          </cell>
          <cell r="C22">
            <v>262</v>
          </cell>
          <cell r="D22">
            <v>3655</v>
          </cell>
          <cell r="E22">
            <v>202</v>
          </cell>
          <cell r="F22">
            <v>5956</v>
          </cell>
          <cell r="H22" t="str">
            <v>TP_NS Jockey Plaza</v>
          </cell>
          <cell r="I22">
            <v>1666</v>
          </cell>
          <cell r="J22">
            <v>195</v>
          </cell>
          <cell r="K22">
            <v>2752</v>
          </cell>
          <cell r="L22">
            <v>151</v>
          </cell>
          <cell r="O22" t="str">
            <v>TP_NS Jockey Plaza</v>
          </cell>
          <cell r="P22">
            <v>17</v>
          </cell>
          <cell r="Q22">
            <v>5</v>
          </cell>
          <cell r="R22">
            <v>124</v>
          </cell>
          <cell r="S22">
            <v>6</v>
          </cell>
          <cell r="T22">
            <v>152</v>
          </cell>
        </row>
        <row r="23">
          <cell r="A23" t="str">
            <v>TP_NS Megaplaza</v>
          </cell>
          <cell r="B23">
            <v>4243</v>
          </cell>
          <cell r="C23">
            <v>1709</v>
          </cell>
          <cell r="D23">
            <v>10615</v>
          </cell>
          <cell r="E23">
            <v>1316</v>
          </cell>
          <cell r="F23">
            <v>17883</v>
          </cell>
          <cell r="H23" t="str">
            <v>TP_NS Megaplaza</v>
          </cell>
          <cell r="I23">
            <v>3787</v>
          </cell>
          <cell r="J23">
            <v>1374</v>
          </cell>
          <cell r="K23">
            <v>8703</v>
          </cell>
          <cell r="L23">
            <v>1029</v>
          </cell>
          <cell r="O23" t="str">
            <v>TP_NS Megaplaza</v>
          </cell>
          <cell r="P23">
            <v>76</v>
          </cell>
          <cell r="Q23">
            <v>40</v>
          </cell>
          <cell r="R23">
            <v>313</v>
          </cell>
          <cell r="S23">
            <v>44</v>
          </cell>
          <cell r="T23">
            <v>473</v>
          </cell>
        </row>
        <row r="24">
          <cell r="A24" t="str">
            <v>TP_Open Angamos</v>
          </cell>
          <cell r="B24">
            <v>1777</v>
          </cell>
          <cell r="C24">
            <v>158</v>
          </cell>
          <cell r="D24">
            <v>3977</v>
          </cell>
          <cell r="E24">
            <v>151</v>
          </cell>
          <cell r="F24">
            <v>6063</v>
          </cell>
          <cell r="H24" t="str">
            <v>TP_Open Angamos</v>
          </cell>
          <cell r="I24">
            <v>1601</v>
          </cell>
          <cell r="J24">
            <v>146</v>
          </cell>
          <cell r="K24">
            <v>3479</v>
          </cell>
          <cell r="L24">
            <v>123</v>
          </cell>
          <cell r="O24" t="str">
            <v>TP_Open Angamos</v>
          </cell>
          <cell r="P24">
            <v>75</v>
          </cell>
          <cell r="Q24">
            <v>6</v>
          </cell>
          <cell r="R24">
            <v>137</v>
          </cell>
          <cell r="S24">
            <v>9</v>
          </cell>
          <cell r="T24">
            <v>227</v>
          </cell>
        </row>
        <row r="25">
          <cell r="A25" t="str">
            <v>TP_Paita</v>
          </cell>
          <cell r="B25">
            <v>426</v>
          </cell>
          <cell r="C25">
            <v>95</v>
          </cell>
          <cell r="D25">
            <v>1052</v>
          </cell>
          <cell r="E25">
            <v>82</v>
          </cell>
          <cell r="F25">
            <v>1655</v>
          </cell>
          <cell r="H25" t="str">
            <v>TP_Paita</v>
          </cell>
          <cell r="I25">
            <v>391</v>
          </cell>
          <cell r="J25">
            <v>83</v>
          </cell>
          <cell r="K25">
            <v>943</v>
          </cell>
          <cell r="L25">
            <v>73</v>
          </cell>
          <cell r="O25" t="str">
            <v>TP_Paita</v>
          </cell>
          <cell r="P25">
            <v>2</v>
          </cell>
          <cell r="Q25">
            <v>1</v>
          </cell>
          <cell r="R25">
            <v>5</v>
          </cell>
          <cell r="T25">
            <v>8</v>
          </cell>
        </row>
        <row r="26">
          <cell r="A26" t="str">
            <v>TP_Piura</v>
          </cell>
          <cell r="B26">
            <v>552</v>
          </cell>
          <cell r="C26">
            <v>224</v>
          </cell>
          <cell r="D26">
            <v>4282</v>
          </cell>
          <cell r="E26">
            <v>53</v>
          </cell>
          <cell r="F26">
            <v>5111</v>
          </cell>
          <cell r="H26" t="str">
            <v>TP_Piura</v>
          </cell>
          <cell r="I26">
            <v>509</v>
          </cell>
          <cell r="J26">
            <v>181</v>
          </cell>
          <cell r="K26">
            <v>3558</v>
          </cell>
          <cell r="L26">
            <v>44</v>
          </cell>
          <cell r="O26" t="str">
            <v>TP_Piura</v>
          </cell>
          <cell r="P26">
            <v>4</v>
          </cell>
          <cell r="R26">
            <v>37</v>
          </cell>
          <cell r="T26">
            <v>41</v>
          </cell>
        </row>
        <row r="27">
          <cell r="A27" t="str">
            <v>TP_Plaza Republica</v>
          </cell>
          <cell r="B27">
            <v>1157</v>
          </cell>
          <cell r="C27">
            <v>285</v>
          </cell>
          <cell r="D27">
            <v>3740</v>
          </cell>
          <cell r="E27">
            <v>373</v>
          </cell>
          <cell r="F27">
            <v>5555</v>
          </cell>
          <cell r="H27" t="str">
            <v>TP_Plaza Republica</v>
          </cell>
          <cell r="I27">
            <v>1091</v>
          </cell>
          <cell r="J27">
            <v>257</v>
          </cell>
          <cell r="K27">
            <v>3333</v>
          </cell>
          <cell r="L27">
            <v>332</v>
          </cell>
          <cell r="O27" t="str">
            <v>TP_Plaza Republica</v>
          </cell>
          <cell r="P27">
            <v>16</v>
          </cell>
          <cell r="Q27">
            <v>3</v>
          </cell>
          <cell r="R27">
            <v>103</v>
          </cell>
          <cell r="S27">
            <v>13</v>
          </cell>
          <cell r="T27">
            <v>135</v>
          </cell>
        </row>
        <row r="28">
          <cell r="A28" t="str">
            <v>TP_Primavera</v>
          </cell>
          <cell r="B28">
            <v>873</v>
          </cell>
          <cell r="C28">
            <v>76</v>
          </cell>
          <cell r="D28">
            <v>3517</v>
          </cell>
          <cell r="E28">
            <v>136</v>
          </cell>
          <cell r="F28">
            <v>4602</v>
          </cell>
          <cell r="H28" t="str">
            <v>TP_Primavera</v>
          </cell>
          <cell r="I28">
            <v>813</v>
          </cell>
          <cell r="J28">
            <v>57</v>
          </cell>
          <cell r="K28">
            <v>2599</v>
          </cell>
          <cell r="L28">
            <v>101</v>
          </cell>
          <cell r="O28" t="str">
            <v>TP_Primavera</v>
          </cell>
          <cell r="P28">
            <v>33</v>
          </cell>
          <cell r="Q28">
            <v>1</v>
          </cell>
          <cell r="R28">
            <v>213</v>
          </cell>
          <cell r="S28">
            <v>8</v>
          </cell>
          <cell r="T28">
            <v>255</v>
          </cell>
        </row>
        <row r="29">
          <cell r="A29" t="str">
            <v>TP_San Borja</v>
          </cell>
          <cell r="B29">
            <v>885</v>
          </cell>
          <cell r="C29">
            <v>239</v>
          </cell>
          <cell r="D29">
            <v>3048</v>
          </cell>
          <cell r="E29">
            <v>95</v>
          </cell>
          <cell r="F29">
            <v>4267</v>
          </cell>
          <cell r="H29" t="str">
            <v>TP_San Borja</v>
          </cell>
          <cell r="I29">
            <v>812</v>
          </cell>
          <cell r="J29">
            <v>177</v>
          </cell>
          <cell r="K29">
            <v>2495</v>
          </cell>
          <cell r="L29">
            <v>76</v>
          </cell>
          <cell r="O29" t="str">
            <v>TP_San Borja</v>
          </cell>
          <cell r="P29">
            <v>14</v>
          </cell>
          <cell r="Q29">
            <v>8</v>
          </cell>
          <cell r="R29">
            <v>69</v>
          </cell>
          <cell r="S29">
            <v>1</v>
          </cell>
          <cell r="T29">
            <v>92</v>
          </cell>
        </row>
        <row r="30">
          <cell r="A30" t="str">
            <v>TP_San Juan de Lurigancho</v>
          </cell>
          <cell r="B30">
            <v>1253</v>
          </cell>
          <cell r="C30">
            <v>280</v>
          </cell>
          <cell r="D30">
            <v>6040</v>
          </cell>
          <cell r="E30">
            <v>262</v>
          </cell>
          <cell r="F30">
            <v>7835</v>
          </cell>
          <cell r="H30" t="str">
            <v>TP_San Juan de Lurigancho</v>
          </cell>
          <cell r="I30">
            <v>1146</v>
          </cell>
          <cell r="J30">
            <v>207</v>
          </cell>
          <cell r="K30">
            <v>5105</v>
          </cell>
          <cell r="L30">
            <v>200</v>
          </cell>
          <cell r="O30" t="str">
            <v>TP_San Juan de Lurigancho</v>
          </cell>
          <cell r="P30">
            <v>19</v>
          </cell>
          <cell r="Q30">
            <v>5</v>
          </cell>
          <cell r="R30">
            <v>60</v>
          </cell>
          <cell r="S30">
            <v>5</v>
          </cell>
          <cell r="T30">
            <v>89</v>
          </cell>
        </row>
        <row r="31">
          <cell r="A31" t="str">
            <v>TP_San Juan de Miraflores</v>
          </cell>
          <cell r="B31">
            <v>901</v>
          </cell>
          <cell r="C31">
            <v>944</v>
          </cell>
          <cell r="D31">
            <v>4139</v>
          </cell>
          <cell r="E31">
            <v>708</v>
          </cell>
          <cell r="F31">
            <v>6692</v>
          </cell>
          <cell r="H31" t="str">
            <v>TP_San Juan de Miraflores</v>
          </cell>
          <cell r="I31">
            <v>854</v>
          </cell>
          <cell r="J31">
            <v>784</v>
          </cell>
          <cell r="K31">
            <v>3539</v>
          </cell>
          <cell r="L31">
            <v>591</v>
          </cell>
          <cell r="O31" t="str">
            <v>TP_San Juan de Miraflores</v>
          </cell>
          <cell r="P31">
            <v>22</v>
          </cell>
          <cell r="Q31">
            <v>13</v>
          </cell>
          <cell r="R31">
            <v>101</v>
          </cell>
          <cell r="S31">
            <v>9</v>
          </cell>
          <cell r="T31">
            <v>145</v>
          </cell>
        </row>
        <row r="32">
          <cell r="A32" t="str">
            <v>TP_San Miguel</v>
          </cell>
          <cell r="B32">
            <v>664</v>
          </cell>
          <cell r="C32">
            <v>244</v>
          </cell>
          <cell r="D32">
            <v>3609</v>
          </cell>
          <cell r="E32">
            <v>214</v>
          </cell>
          <cell r="F32">
            <v>4731</v>
          </cell>
          <cell r="H32" t="str">
            <v>TP_San Miguel</v>
          </cell>
          <cell r="I32">
            <v>617</v>
          </cell>
          <cell r="J32">
            <v>217</v>
          </cell>
          <cell r="K32">
            <v>3317</v>
          </cell>
          <cell r="L32">
            <v>194</v>
          </cell>
          <cell r="O32" t="str">
            <v>TP_San Miguel</v>
          </cell>
          <cell r="P32">
            <v>20</v>
          </cell>
          <cell r="Q32">
            <v>3</v>
          </cell>
          <cell r="R32">
            <v>52</v>
          </cell>
          <cell r="S32">
            <v>5</v>
          </cell>
          <cell r="T32">
            <v>80</v>
          </cell>
        </row>
        <row r="33">
          <cell r="A33" t="str">
            <v>TP_Santa Anita</v>
          </cell>
          <cell r="B33">
            <v>557</v>
          </cell>
          <cell r="C33">
            <v>489</v>
          </cell>
          <cell r="D33">
            <v>3324</v>
          </cell>
          <cell r="E33">
            <v>223</v>
          </cell>
          <cell r="F33">
            <v>4593</v>
          </cell>
          <cell r="H33" t="str">
            <v>TP_Santa Anita</v>
          </cell>
          <cell r="I33">
            <v>530</v>
          </cell>
          <cell r="J33">
            <v>404</v>
          </cell>
          <cell r="K33">
            <v>2823</v>
          </cell>
          <cell r="L33">
            <v>174</v>
          </cell>
          <cell r="O33" t="str">
            <v>TP_Santa Anita</v>
          </cell>
          <cell r="P33">
            <v>17</v>
          </cell>
          <cell r="Q33">
            <v>7</v>
          </cell>
          <cell r="R33">
            <v>70</v>
          </cell>
          <cell r="S33">
            <v>6</v>
          </cell>
          <cell r="T33">
            <v>100</v>
          </cell>
        </row>
        <row r="34">
          <cell r="A34" t="str">
            <v>TP_Tacna</v>
          </cell>
          <cell r="B34">
            <v>906</v>
          </cell>
          <cell r="C34">
            <v>113</v>
          </cell>
          <cell r="D34">
            <v>3066</v>
          </cell>
          <cell r="E34">
            <v>225</v>
          </cell>
          <cell r="F34">
            <v>4310</v>
          </cell>
          <cell r="H34" t="str">
            <v>TP_Tacna</v>
          </cell>
          <cell r="I34">
            <v>875</v>
          </cell>
          <cell r="J34">
            <v>104</v>
          </cell>
          <cell r="K34">
            <v>2807</v>
          </cell>
          <cell r="L34">
            <v>200</v>
          </cell>
          <cell r="O34" t="str">
            <v>TP_Tacna</v>
          </cell>
          <cell r="P34">
            <v>7</v>
          </cell>
          <cell r="Q34">
            <v>1</v>
          </cell>
          <cell r="R34">
            <v>33</v>
          </cell>
          <cell r="S34">
            <v>4</v>
          </cell>
          <cell r="T34">
            <v>45</v>
          </cell>
        </row>
        <row r="35">
          <cell r="A35" t="str">
            <v>TP_Talara</v>
          </cell>
          <cell r="B35">
            <v>175</v>
          </cell>
          <cell r="C35">
            <v>13</v>
          </cell>
          <cell r="D35">
            <v>2325</v>
          </cell>
          <cell r="E35">
            <v>56</v>
          </cell>
          <cell r="F35">
            <v>2569</v>
          </cell>
          <cell r="H35" t="str">
            <v>TP_Talara</v>
          </cell>
          <cell r="I35">
            <v>139</v>
          </cell>
          <cell r="J35">
            <v>12</v>
          </cell>
          <cell r="K35">
            <v>1905</v>
          </cell>
          <cell r="L35">
            <v>41</v>
          </cell>
          <cell r="O35" t="str">
            <v>TP_Talara</v>
          </cell>
          <cell r="P35">
            <v>7</v>
          </cell>
          <cell r="Q35">
            <v>1</v>
          </cell>
          <cell r="R35">
            <v>68</v>
          </cell>
          <cell r="S35">
            <v>6</v>
          </cell>
          <cell r="T35">
            <v>82</v>
          </cell>
        </row>
        <row r="36">
          <cell r="A36" t="str">
            <v>TP_Trujillo</v>
          </cell>
          <cell r="B36">
            <v>1041</v>
          </cell>
          <cell r="C36">
            <v>260</v>
          </cell>
          <cell r="D36">
            <v>3222</v>
          </cell>
          <cell r="E36">
            <v>204</v>
          </cell>
          <cell r="F36">
            <v>4727</v>
          </cell>
          <cell r="H36" t="str">
            <v>TP_Trujillo</v>
          </cell>
          <cell r="I36">
            <v>907</v>
          </cell>
          <cell r="J36">
            <v>161</v>
          </cell>
          <cell r="K36">
            <v>2556</v>
          </cell>
          <cell r="L36">
            <v>158</v>
          </cell>
          <cell r="O36" t="str">
            <v>TP_Trujillo</v>
          </cell>
          <cell r="P36">
            <v>10</v>
          </cell>
          <cell r="Q36">
            <v>4</v>
          </cell>
          <cell r="R36">
            <v>78</v>
          </cell>
          <cell r="S36">
            <v>6</v>
          </cell>
          <cell r="T36">
            <v>98</v>
          </cell>
        </row>
        <row r="37">
          <cell r="A37" t="str">
            <v>TP_Tumbes</v>
          </cell>
          <cell r="B37">
            <v>477</v>
          </cell>
          <cell r="C37">
            <v>29</v>
          </cell>
          <cell r="D37">
            <v>1420</v>
          </cell>
          <cell r="E37">
            <v>98</v>
          </cell>
          <cell r="F37">
            <v>2024</v>
          </cell>
          <cell r="H37" t="str">
            <v>TP_Tumbes</v>
          </cell>
          <cell r="I37">
            <v>295</v>
          </cell>
          <cell r="J37">
            <v>13</v>
          </cell>
          <cell r="K37">
            <v>917</v>
          </cell>
          <cell r="L37">
            <v>53</v>
          </cell>
          <cell r="O37" t="str">
            <v>TP_Tumbes</v>
          </cell>
          <cell r="P37">
            <v>34</v>
          </cell>
          <cell r="Q37">
            <v>2</v>
          </cell>
          <cell r="R37">
            <v>76</v>
          </cell>
          <cell r="S37">
            <v>5</v>
          </cell>
          <cell r="T37">
            <v>117</v>
          </cell>
        </row>
        <row r="38">
          <cell r="A38" t="str">
            <v>Total general</v>
          </cell>
          <cell r="B38">
            <v>32746</v>
          </cell>
          <cell r="C38">
            <v>10267</v>
          </cell>
          <cell r="D38">
            <v>125522</v>
          </cell>
          <cell r="E38">
            <v>8953</v>
          </cell>
          <cell r="F38">
            <v>177488</v>
          </cell>
          <cell r="H38" t="str">
            <v>Total general</v>
          </cell>
          <cell r="I38">
            <v>29422</v>
          </cell>
          <cell r="J38">
            <v>8201</v>
          </cell>
          <cell r="K38">
            <v>103099</v>
          </cell>
          <cell r="L38">
            <v>7196</v>
          </cell>
          <cell r="O38" t="str">
            <v>Total general</v>
          </cell>
          <cell r="P38">
            <v>821</v>
          </cell>
          <cell r="Q38">
            <v>246</v>
          </cell>
          <cell r="R38">
            <v>3314</v>
          </cell>
          <cell r="S38">
            <v>269</v>
          </cell>
          <cell r="T38">
            <v>4650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3"/>
  <sheetViews>
    <sheetView showGridLines="0" tabSelected="1" zoomScale="85" zoomScaleNormal="85" workbookViewId="0">
      <selection activeCell="J3" sqref="J3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8" t="s">
        <v>28</v>
      </c>
      <c r="C2" s="68"/>
      <c r="D2" s="68"/>
      <c r="E2" s="68"/>
    </row>
    <row r="3" spans="2:5" x14ac:dyDescent="0.25">
      <c r="B3" s="69" t="s">
        <v>0</v>
      </c>
      <c r="C3" s="69"/>
      <c r="D3" s="69"/>
      <c r="E3" s="69"/>
    </row>
    <row r="4" spans="2:5" x14ac:dyDescent="0.25">
      <c r="B4" s="68" t="s">
        <v>1</v>
      </c>
      <c r="C4" s="68"/>
      <c r="D4" s="68"/>
      <c r="E4" s="68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1">
        <v>2017</v>
      </c>
    </row>
    <row r="8" spans="2:5" x14ac:dyDescent="0.25">
      <c r="B8" t="s">
        <v>4</v>
      </c>
      <c r="C8" t="s">
        <v>134</v>
      </c>
    </row>
    <row r="9" spans="2:5" x14ac:dyDescent="0.25">
      <c r="B9" t="s">
        <v>6</v>
      </c>
      <c r="C9" s="66" t="s">
        <v>7</v>
      </c>
      <c r="D9" s="66"/>
    </row>
    <row r="10" spans="2:5" x14ac:dyDescent="0.25">
      <c r="B10" t="s">
        <v>5</v>
      </c>
      <c r="C10" s="67" t="s">
        <v>8</v>
      </c>
      <c r="D10" s="67"/>
    </row>
    <row r="11" spans="2:5" x14ac:dyDescent="0.25">
      <c r="C11" s="67"/>
      <c r="D11" s="67"/>
    </row>
    <row r="13" spans="2:5" x14ac:dyDescent="0.25">
      <c r="B13" s="16" t="s">
        <v>9</v>
      </c>
      <c r="C13" s="39" t="s">
        <v>11</v>
      </c>
      <c r="D13" s="39" t="s">
        <v>12</v>
      </c>
      <c r="E13" s="6" t="s">
        <v>13</v>
      </c>
    </row>
    <row r="14" spans="2:5" x14ac:dyDescent="0.25">
      <c r="B14" s="3" t="s">
        <v>97</v>
      </c>
      <c r="C14" s="20">
        <v>0</v>
      </c>
      <c r="D14" s="21">
        <v>326</v>
      </c>
      <c r="E14" s="7">
        <f>IFERROR(C14/D14,0)</f>
        <v>0</v>
      </c>
    </row>
    <row r="15" spans="2:5" x14ac:dyDescent="0.25">
      <c r="B15" s="3" t="s">
        <v>98</v>
      </c>
      <c r="C15" s="20">
        <v>0</v>
      </c>
      <c r="D15" s="21">
        <v>250</v>
      </c>
      <c r="E15" s="7">
        <f t="shared" ref="E15:E53" si="0">IFERROR(C15/D15,0)</f>
        <v>0</v>
      </c>
    </row>
    <row r="16" spans="2:5" x14ac:dyDescent="0.25">
      <c r="B16" s="3" t="s">
        <v>99</v>
      </c>
      <c r="C16" s="20">
        <v>0</v>
      </c>
      <c r="D16" s="21">
        <v>326</v>
      </c>
      <c r="E16" s="7">
        <f t="shared" si="0"/>
        <v>0</v>
      </c>
    </row>
    <row r="17" spans="2:5" x14ac:dyDescent="0.25">
      <c r="B17" s="3" t="s">
        <v>100</v>
      </c>
      <c r="C17" s="20">
        <v>0</v>
      </c>
      <c r="D17" s="21">
        <v>253</v>
      </c>
      <c r="E17" s="7">
        <f t="shared" si="0"/>
        <v>0</v>
      </c>
    </row>
    <row r="18" spans="2:5" x14ac:dyDescent="0.25">
      <c r="B18" s="3" t="s">
        <v>101</v>
      </c>
      <c r="C18" s="20">
        <v>0</v>
      </c>
      <c r="D18" s="21">
        <v>264</v>
      </c>
      <c r="E18" s="7">
        <f t="shared" si="0"/>
        <v>0</v>
      </c>
    </row>
    <row r="19" spans="2:5" x14ac:dyDescent="0.25">
      <c r="B19" s="3" t="s">
        <v>102</v>
      </c>
      <c r="C19" s="20">
        <v>0</v>
      </c>
      <c r="D19" s="21">
        <v>238</v>
      </c>
      <c r="E19" s="7">
        <f t="shared" si="0"/>
        <v>0</v>
      </c>
    </row>
    <row r="20" spans="2:5" x14ac:dyDescent="0.25">
      <c r="B20" s="3" t="s">
        <v>103</v>
      </c>
      <c r="C20" s="20">
        <v>0</v>
      </c>
      <c r="D20" s="21">
        <v>298</v>
      </c>
      <c r="E20" s="7">
        <f t="shared" si="0"/>
        <v>0</v>
      </c>
    </row>
    <row r="21" spans="2:5" x14ac:dyDescent="0.25">
      <c r="B21" s="3" t="s">
        <v>104</v>
      </c>
      <c r="C21" s="20">
        <v>0</v>
      </c>
      <c r="D21" s="21">
        <v>326</v>
      </c>
      <c r="E21" s="7">
        <f t="shared" si="0"/>
        <v>0</v>
      </c>
    </row>
    <row r="22" spans="2:5" x14ac:dyDescent="0.25">
      <c r="B22" s="3" t="s">
        <v>105</v>
      </c>
      <c r="C22" s="20">
        <v>0</v>
      </c>
      <c r="D22" s="21">
        <v>264</v>
      </c>
      <c r="E22" s="7">
        <f t="shared" si="0"/>
        <v>0</v>
      </c>
    </row>
    <row r="23" spans="2:5" x14ac:dyDescent="0.25">
      <c r="B23" s="3" t="s">
        <v>106</v>
      </c>
      <c r="C23" s="20">
        <v>0</v>
      </c>
      <c r="D23" s="21">
        <v>330</v>
      </c>
      <c r="E23" s="7">
        <f t="shared" si="0"/>
        <v>0</v>
      </c>
    </row>
    <row r="24" spans="2:5" x14ac:dyDescent="0.25">
      <c r="B24" s="3" t="s">
        <v>107</v>
      </c>
      <c r="C24" s="20">
        <v>0</v>
      </c>
      <c r="D24" s="21">
        <v>360</v>
      </c>
      <c r="E24" s="7">
        <f t="shared" si="0"/>
        <v>0</v>
      </c>
    </row>
    <row r="25" spans="2:5" x14ac:dyDescent="0.25">
      <c r="B25" s="3" t="s">
        <v>108</v>
      </c>
      <c r="C25" s="20">
        <v>0</v>
      </c>
      <c r="D25" s="21">
        <v>360</v>
      </c>
      <c r="E25" s="7">
        <f t="shared" si="0"/>
        <v>0</v>
      </c>
    </row>
    <row r="26" spans="2:5" x14ac:dyDescent="0.25">
      <c r="B26" s="3" t="s">
        <v>109</v>
      </c>
      <c r="C26" s="20">
        <v>0</v>
      </c>
      <c r="D26" s="21">
        <v>360</v>
      </c>
      <c r="E26" s="7">
        <f t="shared" si="0"/>
        <v>0</v>
      </c>
    </row>
    <row r="27" spans="2:5" x14ac:dyDescent="0.25">
      <c r="B27" s="3" t="s">
        <v>110</v>
      </c>
      <c r="C27" s="20">
        <v>0</v>
      </c>
      <c r="D27" s="21">
        <v>264</v>
      </c>
      <c r="E27" s="7">
        <f t="shared" si="0"/>
        <v>0</v>
      </c>
    </row>
    <row r="28" spans="2:5" x14ac:dyDescent="0.25">
      <c r="B28" s="3" t="s">
        <v>111</v>
      </c>
      <c r="C28" s="20">
        <v>0</v>
      </c>
      <c r="D28" s="21">
        <v>253</v>
      </c>
      <c r="E28" s="7">
        <f t="shared" si="0"/>
        <v>0</v>
      </c>
    </row>
    <row r="29" spans="2:5" x14ac:dyDescent="0.25">
      <c r="B29" s="3" t="s">
        <v>112</v>
      </c>
      <c r="C29" s="20">
        <v>0</v>
      </c>
      <c r="D29" s="21">
        <v>253</v>
      </c>
      <c r="E29" s="7">
        <f t="shared" si="0"/>
        <v>0</v>
      </c>
    </row>
    <row r="30" spans="2:5" x14ac:dyDescent="0.25">
      <c r="B30" s="3" t="s">
        <v>113</v>
      </c>
      <c r="C30" s="20">
        <v>0</v>
      </c>
      <c r="D30" s="21">
        <v>264</v>
      </c>
      <c r="E30" s="7">
        <f t="shared" si="0"/>
        <v>0</v>
      </c>
    </row>
    <row r="31" spans="2:5" x14ac:dyDescent="0.25">
      <c r="B31" s="3" t="s">
        <v>114</v>
      </c>
      <c r="C31" s="20">
        <v>0</v>
      </c>
      <c r="D31" s="21">
        <v>264</v>
      </c>
      <c r="E31" s="7">
        <f t="shared" si="0"/>
        <v>0</v>
      </c>
    </row>
    <row r="32" spans="2:5" x14ac:dyDescent="0.25">
      <c r="B32" s="3" t="s">
        <v>115</v>
      </c>
      <c r="C32" s="20">
        <v>0</v>
      </c>
      <c r="D32" s="21">
        <v>285</v>
      </c>
      <c r="E32" s="7">
        <f t="shared" si="0"/>
        <v>0</v>
      </c>
    </row>
    <row r="33" spans="2:5" x14ac:dyDescent="0.25">
      <c r="B33" s="3" t="s">
        <v>116</v>
      </c>
      <c r="C33" s="20">
        <v>0</v>
      </c>
      <c r="D33" s="21">
        <v>238</v>
      </c>
      <c r="E33" s="7">
        <f t="shared" si="0"/>
        <v>0</v>
      </c>
    </row>
    <row r="34" spans="2:5" x14ac:dyDescent="0.25">
      <c r="B34" s="3" t="s">
        <v>117</v>
      </c>
      <c r="C34" s="20">
        <v>0</v>
      </c>
      <c r="D34" s="21">
        <v>286</v>
      </c>
      <c r="E34" s="7">
        <f t="shared" si="0"/>
        <v>0</v>
      </c>
    </row>
    <row r="35" spans="2:5" x14ac:dyDescent="0.25">
      <c r="B35" s="3" t="s">
        <v>118</v>
      </c>
      <c r="C35" s="20">
        <v>0</v>
      </c>
      <c r="D35" s="21">
        <v>232</v>
      </c>
      <c r="E35" s="7">
        <f t="shared" si="0"/>
        <v>0</v>
      </c>
    </row>
    <row r="36" spans="2:5" x14ac:dyDescent="0.25">
      <c r="B36" s="3" t="s">
        <v>119</v>
      </c>
      <c r="C36" s="20">
        <v>0</v>
      </c>
      <c r="D36" s="21">
        <v>210</v>
      </c>
      <c r="E36" s="7">
        <f t="shared" si="0"/>
        <v>0</v>
      </c>
    </row>
    <row r="37" spans="2:5" x14ac:dyDescent="0.25">
      <c r="B37" s="3" t="s">
        <v>120</v>
      </c>
      <c r="C37" s="20">
        <v>0</v>
      </c>
      <c r="D37" s="21">
        <v>260</v>
      </c>
      <c r="E37" s="7">
        <f t="shared" si="0"/>
        <v>0</v>
      </c>
    </row>
    <row r="38" spans="2:5" x14ac:dyDescent="0.25">
      <c r="B38" s="3" t="s">
        <v>121</v>
      </c>
      <c r="C38" s="20">
        <v>0</v>
      </c>
      <c r="D38" s="21">
        <v>232</v>
      </c>
      <c r="E38" s="7">
        <f t="shared" si="0"/>
        <v>0</v>
      </c>
    </row>
    <row r="39" spans="2:5" x14ac:dyDescent="0.25">
      <c r="B39" s="3" t="s">
        <v>122</v>
      </c>
      <c r="C39" s="20">
        <v>0</v>
      </c>
      <c r="D39" s="21">
        <v>232</v>
      </c>
      <c r="E39" s="7">
        <f t="shared" si="0"/>
        <v>0</v>
      </c>
    </row>
    <row r="40" spans="2:5" x14ac:dyDescent="0.25">
      <c r="B40" s="3" t="s">
        <v>123</v>
      </c>
      <c r="C40" s="20">
        <v>0</v>
      </c>
      <c r="D40" s="21">
        <v>232</v>
      </c>
      <c r="E40" s="7">
        <f t="shared" si="0"/>
        <v>0</v>
      </c>
    </row>
    <row r="41" spans="2:5" x14ac:dyDescent="0.25">
      <c r="B41" s="3" t="s">
        <v>124</v>
      </c>
      <c r="C41" s="20">
        <v>0</v>
      </c>
      <c r="D41" s="21">
        <v>232</v>
      </c>
      <c r="E41" s="7">
        <f t="shared" si="0"/>
        <v>0</v>
      </c>
    </row>
    <row r="42" spans="2:5" x14ac:dyDescent="0.25">
      <c r="B42" s="3" t="s">
        <v>125</v>
      </c>
      <c r="C42" s="20">
        <v>0</v>
      </c>
      <c r="D42" s="21">
        <v>232</v>
      </c>
      <c r="E42" s="7">
        <f t="shared" si="0"/>
        <v>0</v>
      </c>
    </row>
    <row r="43" spans="2:5" x14ac:dyDescent="0.25">
      <c r="B43" s="3" t="s">
        <v>126</v>
      </c>
      <c r="C43" s="20">
        <v>0</v>
      </c>
      <c r="D43" s="21">
        <v>221</v>
      </c>
      <c r="E43" s="7">
        <f t="shared" si="0"/>
        <v>0</v>
      </c>
    </row>
    <row r="44" spans="2:5" x14ac:dyDescent="0.25">
      <c r="B44" s="3" t="s">
        <v>127</v>
      </c>
      <c r="C44" s="20">
        <v>0</v>
      </c>
      <c r="D44" s="21">
        <v>240</v>
      </c>
      <c r="E44" s="7">
        <f t="shared" si="0"/>
        <v>0</v>
      </c>
    </row>
    <row r="45" spans="2:5" x14ac:dyDescent="0.25">
      <c r="B45" s="3" t="s">
        <v>128</v>
      </c>
      <c r="C45" s="20">
        <v>0</v>
      </c>
      <c r="D45" s="21">
        <v>232</v>
      </c>
      <c r="E45" s="7">
        <f t="shared" si="0"/>
        <v>0</v>
      </c>
    </row>
    <row r="46" spans="2:5" x14ac:dyDescent="0.25">
      <c r="B46" s="3" t="s">
        <v>129</v>
      </c>
      <c r="C46" s="20">
        <v>0</v>
      </c>
      <c r="D46" s="21">
        <v>254</v>
      </c>
      <c r="E46" s="7">
        <f t="shared" si="0"/>
        <v>0</v>
      </c>
    </row>
    <row r="47" spans="2:5" x14ac:dyDescent="0.25">
      <c r="B47" s="3" t="s">
        <v>130</v>
      </c>
      <c r="C47" s="20">
        <v>0</v>
      </c>
      <c r="D47" s="21">
        <v>232</v>
      </c>
      <c r="E47" s="7">
        <f t="shared" si="0"/>
        <v>0</v>
      </c>
    </row>
    <row r="48" spans="2:5" x14ac:dyDescent="0.25">
      <c r="B48" s="3" t="s">
        <v>131</v>
      </c>
      <c r="C48" s="20">
        <v>0</v>
      </c>
      <c r="D48" s="21">
        <v>232</v>
      </c>
      <c r="E48" s="7">
        <f t="shared" si="0"/>
        <v>0</v>
      </c>
    </row>
    <row r="49" spans="2:7" x14ac:dyDescent="0.25">
      <c r="B49" s="3" t="s">
        <v>48</v>
      </c>
      <c r="C49" s="20">
        <v>0</v>
      </c>
      <c r="D49" s="21">
        <v>540</v>
      </c>
      <c r="E49" s="7">
        <f t="shared" si="0"/>
        <v>0</v>
      </c>
    </row>
    <row r="50" spans="2:7" x14ac:dyDescent="0.25">
      <c r="B50" s="3" t="s">
        <v>49</v>
      </c>
      <c r="C50" s="20">
        <v>0</v>
      </c>
      <c r="D50" s="21">
        <v>540</v>
      </c>
      <c r="E50" s="7">
        <f t="shared" si="0"/>
        <v>0</v>
      </c>
    </row>
    <row r="51" spans="2:7" x14ac:dyDescent="0.25">
      <c r="B51" s="3" t="s">
        <v>86</v>
      </c>
      <c r="C51" s="20">
        <v>0</v>
      </c>
      <c r="D51" s="21">
        <v>540</v>
      </c>
      <c r="E51" s="7">
        <f t="shared" si="0"/>
        <v>0</v>
      </c>
    </row>
    <row r="52" spans="2:7" x14ac:dyDescent="0.25">
      <c r="B52" s="3" t="s">
        <v>87</v>
      </c>
      <c r="C52" s="20">
        <v>0</v>
      </c>
      <c r="D52" s="21">
        <v>540</v>
      </c>
      <c r="E52" s="7">
        <f>IFERROR(C52/D52,0)</f>
        <v>0</v>
      </c>
      <c r="G52" t="s">
        <v>133</v>
      </c>
    </row>
    <row r="53" spans="2:7" x14ac:dyDescent="0.25">
      <c r="B53" s="4" t="s">
        <v>10</v>
      </c>
      <c r="C53" s="22">
        <f>SUM(C14:C52)</f>
        <v>0</v>
      </c>
      <c r="D53" s="39">
        <f>SUM(D14:D52)</f>
        <v>11495</v>
      </c>
      <c r="E53" s="45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EE11-86DE-4E74-89C7-B9446D291A7A}">
  <dimension ref="B2:M130"/>
  <sheetViews>
    <sheetView showGridLines="0" zoomScale="85" zoomScaleNormal="85" workbookViewId="0"/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8" t="s">
        <v>29</v>
      </c>
      <c r="C2" s="68"/>
      <c r="D2" s="68"/>
      <c r="E2" s="68"/>
      <c r="F2" s="68"/>
      <c r="G2" s="68"/>
      <c r="H2" s="68"/>
      <c r="K2" s="61"/>
    </row>
    <row r="3" spans="2:13" x14ac:dyDescent="0.25">
      <c r="B3" s="69" t="s">
        <v>14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x14ac:dyDescent="0.25">
      <c r="B4" s="68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60">
        <v>2017</v>
      </c>
    </row>
    <row r="8" spans="2:13" x14ac:dyDescent="0.25">
      <c r="B8" t="s">
        <v>4</v>
      </c>
      <c r="C8" t="s">
        <v>134</v>
      </c>
    </row>
    <row r="9" spans="2:13" ht="15" customHeight="1" x14ac:dyDescent="0.25">
      <c r="B9" t="s">
        <v>6</v>
      </c>
      <c r="C9" s="66" t="s">
        <v>15</v>
      </c>
      <c r="D9" s="66"/>
      <c r="E9" s="66"/>
      <c r="F9" s="66"/>
      <c r="I9" s="2"/>
      <c r="J9" s="1"/>
      <c r="K9" s="1"/>
      <c r="L9" s="1"/>
    </row>
    <row r="10" spans="2:13" ht="15" customHeight="1" x14ac:dyDescent="0.25">
      <c r="B10" t="s">
        <v>5</v>
      </c>
      <c r="C10" s="70" t="s">
        <v>16</v>
      </c>
      <c r="D10" s="70"/>
      <c r="E10" s="70"/>
      <c r="F10" s="70"/>
      <c r="G10" s="5"/>
      <c r="I10" s="71"/>
      <c r="J10" s="71"/>
      <c r="K10" s="71"/>
      <c r="L10" s="71"/>
      <c r="M10" s="5"/>
    </row>
    <row r="12" spans="2:13" x14ac:dyDescent="0.25">
      <c r="B12" s="72" t="s">
        <v>9</v>
      </c>
      <c r="C12" s="72"/>
      <c r="D12" s="62" t="s">
        <v>50</v>
      </c>
      <c r="E12" s="62" t="s">
        <v>20</v>
      </c>
      <c r="F12" s="23" t="s">
        <v>51</v>
      </c>
      <c r="G12" s="23" t="s">
        <v>52</v>
      </c>
      <c r="H12" s="23" t="s">
        <v>53</v>
      </c>
    </row>
    <row r="13" spans="2:13" x14ac:dyDescent="0.25">
      <c r="B13" s="42" t="s">
        <v>54</v>
      </c>
      <c r="C13" s="8" t="s">
        <v>17</v>
      </c>
      <c r="D13" s="9">
        <f>+VLOOKUP($B13,[1]Hoja4!$H:$L,5,0)</f>
        <v>395</v>
      </c>
      <c r="E13" s="9">
        <f>+VLOOKUP($B13,[1]Hoja4!$H:$L,3,0)</f>
        <v>576</v>
      </c>
      <c r="F13" s="9">
        <f>+VLOOKUP($B13,[1]Hoja4!$H:$L,4,0)</f>
        <v>3754</v>
      </c>
      <c r="G13" s="9">
        <f>+VLOOKUP($B13,[1]Hoja4!$H:$L,2,0)</f>
        <v>1491</v>
      </c>
      <c r="H13" s="10">
        <f>SUM(D13:G13)</f>
        <v>6216</v>
      </c>
      <c r="I13" s="64"/>
    </row>
    <row r="14" spans="2:13" x14ac:dyDescent="0.25">
      <c r="B14" s="43"/>
      <c r="C14" s="8" t="s">
        <v>18</v>
      </c>
      <c r="D14" s="9">
        <f>+VLOOKUP($B13,[1]Hoja4!$A:$E,5,0)</f>
        <v>395</v>
      </c>
      <c r="E14" s="9">
        <f>+VLOOKUP($B13,[1]Hoja4!$A:$E,3,0)</f>
        <v>578</v>
      </c>
      <c r="F14" s="9">
        <f>+VLOOKUP($B13,[1]Hoja4!$A:$E,4,0)</f>
        <v>3941</v>
      </c>
      <c r="G14" s="9">
        <f>+VLOOKUP($B13,[1]Hoja4!$A:$E,2,0)</f>
        <v>1702</v>
      </c>
      <c r="H14" s="10">
        <f>SUM(D14:G14)</f>
        <v>6616</v>
      </c>
    </row>
    <row r="15" spans="2:13" x14ac:dyDescent="0.25">
      <c r="B15" s="44"/>
      <c r="C15" s="8" t="s">
        <v>19</v>
      </c>
      <c r="D15" s="11">
        <f>IFERROR((D13/D14),0)</f>
        <v>1</v>
      </c>
      <c r="E15" s="11">
        <f t="shared" ref="E15:G15" si="0">IFERROR((E13/E14),0)</f>
        <v>0.9965397923875432</v>
      </c>
      <c r="F15" s="11">
        <f t="shared" si="0"/>
        <v>0.9525501141842172</v>
      </c>
      <c r="G15" s="11">
        <f t="shared" si="0"/>
        <v>0.87602820211515864</v>
      </c>
      <c r="H15" s="11">
        <f>IFERROR((H13/H14),0)</f>
        <v>0.93954050785973398</v>
      </c>
    </row>
    <row r="16" spans="2:13" x14ac:dyDescent="0.25">
      <c r="B16" s="42" t="s">
        <v>55</v>
      </c>
      <c r="C16" s="8" t="s">
        <v>17</v>
      </c>
      <c r="D16" s="9">
        <f>+VLOOKUP($B16,[1]Hoja4!$H:$L,5,0)</f>
        <v>629</v>
      </c>
      <c r="E16" s="9">
        <f>+VLOOKUP($B16,[1]Hoja4!$H:$L,3,0)</f>
        <v>591</v>
      </c>
      <c r="F16" s="9">
        <f>+VLOOKUP($B16,[1]Hoja4!$H:$L,4,0)</f>
        <v>7801</v>
      </c>
      <c r="G16" s="9">
        <f>+VLOOKUP($B16,[1]Hoja4!$H:$L,2,0)</f>
        <v>2163</v>
      </c>
      <c r="H16" s="10">
        <f>SUM(D16:G16)</f>
        <v>11184</v>
      </c>
      <c r="I16" s="64"/>
    </row>
    <row r="17" spans="2:9" x14ac:dyDescent="0.25">
      <c r="B17" s="43"/>
      <c r="C17" s="8" t="s">
        <v>18</v>
      </c>
      <c r="D17" s="9">
        <f>+VLOOKUP($B16,[1]Hoja4!$A:$E,5,0)</f>
        <v>819</v>
      </c>
      <c r="E17" s="9">
        <f>+VLOOKUP($B16,[1]Hoja4!$A:$E,3,0)</f>
        <v>792</v>
      </c>
      <c r="F17" s="9">
        <f>+VLOOKUP($B16,[1]Hoja4!$A:$E,4,0)</f>
        <v>9804</v>
      </c>
      <c r="G17" s="9">
        <f>+VLOOKUP($B16,[1]Hoja4!$A:$E,2,0)</f>
        <v>2249</v>
      </c>
      <c r="H17" s="10">
        <f>SUM(D17:G17)</f>
        <v>13664</v>
      </c>
    </row>
    <row r="18" spans="2:9" x14ac:dyDescent="0.25">
      <c r="B18" s="44"/>
      <c r="C18" s="8" t="s">
        <v>19</v>
      </c>
      <c r="D18" s="11">
        <f>IFERROR((D16/D17),0)</f>
        <v>0.76800976800976806</v>
      </c>
      <c r="E18" s="11">
        <f t="shared" ref="E18:G18" si="1">IFERROR((E16/E17),0)</f>
        <v>0.74621212121212122</v>
      </c>
      <c r="F18" s="11">
        <f t="shared" si="1"/>
        <v>0.79569563443492453</v>
      </c>
      <c r="G18" s="11">
        <f t="shared" si="1"/>
        <v>0.96176078257003117</v>
      </c>
      <c r="H18" s="11">
        <f>IFERROR((H16/H17),0)</f>
        <v>0.81850117096018737</v>
      </c>
    </row>
    <row r="19" spans="2:9" x14ac:dyDescent="0.25">
      <c r="B19" s="42" t="s">
        <v>56</v>
      </c>
      <c r="C19" s="8" t="s">
        <v>17</v>
      </c>
      <c r="D19" s="9">
        <f>+VLOOKUP($B19,[1]Hoja4!$H:$L,5,0)</f>
        <v>132</v>
      </c>
      <c r="E19" s="9">
        <f>+VLOOKUP($B19,[1]Hoja4!$H:$L,3,0)</f>
        <v>149</v>
      </c>
      <c r="F19" s="9">
        <f>+VLOOKUP($B19,[1]Hoja4!$H:$L,4,0)</f>
        <v>2665</v>
      </c>
      <c r="G19" s="9">
        <f>+VLOOKUP($B19,[1]Hoja4!$H:$L,2,0)</f>
        <v>597</v>
      </c>
      <c r="H19" s="10">
        <f>SUM(D19:G19)</f>
        <v>3543</v>
      </c>
      <c r="I19" s="64"/>
    </row>
    <row r="20" spans="2:9" x14ac:dyDescent="0.25">
      <c r="B20" s="43"/>
      <c r="C20" s="8" t="s">
        <v>18</v>
      </c>
      <c r="D20" s="9">
        <f>+VLOOKUP($B19,[1]Hoja4!$A:$E,5,0)</f>
        <v>170</v>
      </c>
      <c r="E20" s="9">
        <f>+VLOOKUP($B19,[1]Hoja4!$A:$E,3,0)</f>
        <v>194</v>
      </c>
      <c r="F20" s="9">
        <f>+VLOOKUP($B19,[1]Hoja4!$A:$E,4,0)</f>
        <v>3304</v>
      </c>
      <c r="G20" s="9">
        <f>+VLOOKUP($B19,[1]Hoja4!$A:$E,2,0)</f>
        <v>733</v>
      </c>
      <c r="H20" s="10">
        <f>SUM(D20:G20)</f>
        <v>4401</v>
      </c>
    </row>
    <row r="21" spans="2:9" x14ac:dyDescent="0.25">
      <c r="B21" s="44"/>
      <c r="C21" s="8" t="s">
        <v>19</v>
      </c>
      <c r="D21" s="11">
        <f>IFERROR((D19/D20),0)</f>
        <v>0.77647058823529413</v>
      </c>
      <c r="E21" s="11">
        <f t="shared" ref="E21:H21" si="2">IFERROR((E19/E20),0)</f>
        <v>0.76804123711340211</v>
      </c>
      <c r="F21" s="11">
        <f t="shared" si="2"/>
        <v>0.80659806295399517</v>
      </c>
      <c r="G21" s="11">
        <f t="shared" si="2"/>
        <v>0.81446111869031379</v>
      </c>
      <c r="H21" s="11">
        <f t="shared" si="2"/>
        <v>0.80504430811179273</v>
      </c>
    </row>
    <row r="22" spans="2:9" x14ac:dyDescent="0.25">
      <c r="B22" s="42" t="s">
        <v>57</v>
      </c>
      <c r="C22" s="8" t="s">
        <v>17</v>
      </c>
      <c r="D22" s="9">
        <f>+VLOOKUP($B22,[1]Hoja4!$H:$L,5,0)</f>
        <v>47</v>
      </c>
      <c r="E22" s="9">
        <f>+VLOOKUP($B22,[1]Hoja4!$H:$L,3,0)</f>
        <v>151</v>
      </c>
      <c r="F22" s="9">
        <f>+VLOOKUP($B22,[1]Hoja4!$H:$L,4,0)</f>
        <v>2232</v>
      </c>
      <c r="G22" s="9">
        <f>+VLOOKUP($B22,[1]Hoja4!$H:$L,2,0)</f>
        <v>842</v>
      </c>
      <c r="H22" s="10">
        <f>SUM(D22:G22)</f>
        <v>3272</v>
      </c>
      <c r="I22" s="64"/>
    </row>
    <row r="23" spans="2:9" x14ac:dyDescent="0.25">
      <c r="B23" s="43"/>
      <c r="C23" s="8" t="s">
        <v>18</v>
      </c>
      <c r="D23" s="9">
        <f>+VLOOKUP($B22,[1]Hoja4!$A:$E,5,0)</f>
        <v>146</v>
      </c>
      <c r="E23" s="9">
        <f>+VLOOKUP($B22,[1]Hoja4!$A:$E,3,0)</f>
        <v>363</v>
      </c>
      <c r="F23" s="9">
        <f>+VLOOKUP($B22,[1]Hoja4!$A:$E,4,0)</f>
        <v>4887</v>
      </c>
      <c r="G23" s="9">
        <f>+VLOOKUP($B22,[1]Hoja4!$A:$E,2,0)</f>
        <v>989</v>
      </c>
      <c r="H23" s="10">
        <f>SUM(D23:G23)</f>
        <v>6385</v>
      </c>
    </row>
    <row r="24" spans="2:9" x14ac:dyDescent="0.25">
      <c r="B24" s="44"/>
      <c r="C24" s="8" t="s">
        <v>19</v>
      </c>
      <c r="D24" s="11">
        <f>IFERROR((D22/D23),0)</f>
        <v>0.32191780821917809</v>
      </c>
      <c r="E24" s="11">
        <f t="shared" ref="E24:H24" si="3">IFERROR((E22/E23),0)</f>
        <v>0.41597796143250687</v>
      </c>
      <c r="F24" s="11">
        <f t="shared" si="3"/>
        <v>0.4567219152854512</v>
      </c>
      <c r="G24" s="11">
        <f t="shared" si="3"/>
        <v>0.85136501516683516</v>
      </c>
      <c r="H24" s="11">
        <f t="shared" si="3"/>
        <v>0.51245105716523098</v>
      </c>
    </row>
    <row r="25" spans="2:9" x14ac:dyDescent="0.25">
      <c r="B25" s="42" t="s">
        <v>58</v>
      </c>
      <c r="C25" s="8" t="s">
        <v>17</v>
      </c>
      <c r="D25" s="9">
        <f>+VLOOKUP($B25,[1]Hoja4!$H:$L,5,0)</f>
        <v>305</v>
      </c>
      <c r="E25" s="9">
        <f>+VLOOKUP($B25,[1]Hoja4!$H:$L,3,0)</f>
        <v>298</v>
      </c>
      <c r="F25" s="9">
        <f>+VLOOKUP($B25,[1]Hoja4!$H:$L,4,0)</f>
        <v>3230</v>
      </c>
      <c r="G25" s="9">
        <f>+VLOOKUP($B25,[1]Hoja4!$H:$L,2,0)</f>
        <v>271</v>
      </c>
      <c r="H25" s="10">
        <f>SUM(D25:G25)</f>
        <v>4104</v>
      </c>
      <c r="I25" s="64"/>
    </row>
    <row r="26" spans="2:9" x14ac:dyDescent="0.25">
      <c r="B26" s="43"/>
      <c r="C26" s="8" t="s">
        <v>18</v>
      </c>
      <c r="D26" s="9">
        <f>+VLOOKUP($B25,[1]Hoja4!$A:$E,5,0)</f>
        <v>364</v>
      </c>
      <c r="E26" s="9">
        <f>+VLOOKUP($B25,[1]Hoja4!$A:$E,3,0)</f>
        <v>335</v>
      </c>
      <c r="F26" s="9">
        <f>+VLOOKUP($B25,[1]Hoja4!$A:$E,4,0)</f>
        <v>3734</v>
      </c>
      <c r="G26" s="9">
        <f>+VLOOKUP($B25,[1]Hoja4!$A:$E,2,0)</f>
        <v>283</v>
      </c>
      <c r="H26" s="10">
        <f>SUM(D26:G26)</f>
        <v>4716</v>
      </c>
    </row>
    <row r="27" spans="2:9" x14ac:dyDescent="0.25">
      <c r="B27" s="44"/>
      <c r="C27" s="8" t="s">
        <v>19</v>
      </c>
      <c r="D27" s="11">
        <f>IFERROR((D25/D26),0)</f>
        <v>0.83791208791208793</v>
      </c>
      <c r="E27" s="11">
        <f t="shared" ref="E27:G27" si="4">IFERROR((E25/E26),0)</f>
        <v>0.88955223880597012</v>
      </c>
      <c r="F27" s="11">
        <f t="shared" si="4"/>
        <v>0.86502410283877884</v>
      </c>
      <c r="G27" s="11">
        <f t="shared" si="4"/>
        <v>0.95759717314487636</v>
      </c>
      <c r="H27" s="11">
        <f>IFERROR((H25/H26),0)</f>
        <v>0.87022900763358779</v>
      </c>
    </row>
    <row r="28" spans="2:9" x14ac:dyDescent="0.25">
      <c r="B28" s="42" t="s">
        <v>59</v>
      </c>
      <c r="C28" s="8" t="s">
        <v>17</v>
      </c>
      <c r="D28" s="9">
        <f>+VLOOKUP($B28,[1]Hoja4!$H:$L,5,0)</f>
        <v>365</v>
      </c>
      <c r="E28" s="9">
        <f>+VLOOKUP($B28,[1]Hoja4!$H:$L,3,0)</f>
        <v>462</v>
      </c>
      <c r="F28" s="9">
        <f>+VLOOKUP($B28,[1]Hoja4!$H:$L,4,0)</f>
        <v>2797</v>
      </c>
      <c r="G28" s="9">
        <f>+VLOOKUP($B28,[1]Hoja4!$H:$L,2,0)</f>
        <v>982</v>
      </c>
      <c r="H28" s="10">
        <f>SUM(D28:G28)</f>
        <v>4606</v>
      </c>
      <c r="I28" s="64"/>
    </row>
    <row r="29" spans="2:9" x14ac:dyDescent="0.25">
      <c r="B29" s="43"/>
      <c r="C29" s="8" t="s">
        <v>18</v>
      </c>
      <c r="D29" s="9">
        <f>+VLOOKUP($B28,[1]Hoja4!$A:$E,5,0)</f>
        <v>438</v>
      </c>
      <c r="E29" s="9">
        <f>+VLOOKUP($B28,[1]Hoja4!$A:$E,3,0)</f>
        <v>581</v>
      </c>
      <c r="F29" s="9">
        <f>+VLOOKUP($B28,[1]Hoja4!$A:$E,4,0)</f>
        <v>3339</v>
      </c>
      <c r="G29" s="9">
        <f>+VLOOKUP($B28,[1]Hoja4!$A:$E,2,0)</f>
        <v>1116</v>
      </c>
      <c r="H29" s="10">
        <f>SUM(D29:G29)</f>
        <v>5474</v>
      </c>
    </row>
    <row r="30" spans="2:9" x14ac:dyDescent="0.25">
      <c r="B30" s="44"/>
      <c r="C30" s="8" t="s">
        <v>19</v>
      </c>
      <c r="D30" s="11">
        <f>IFERROR((D28/D29),0)</f>
        <v>0.83333333333333337</v>
      </c>
      <c r="E30" s="11">
        <f t="shared" ref="E30:H30" si="5">IFERROR((E28/E29),0)</f>
        <v>0.79518072289156627</v>
      </c>
      <c r="F30" s="11">
        <f t="shared" si="5"/>
        <v>0.837675950883498</v>
      </c>
      <c r="G30" s="11">
        <f t="shared" si="5"/>
        <v>0.87992831541218641</v>
      </c>
      <c r="H30" s="11">
        <f t="shared" si="5"/>
        <v>0.84143222506393867</v>
      </c>
    </row>
    <row r="31" spans="2:9" x14ac:dyDescent="0.25">
      <c r="B31" s="42" t="s">
        <v>60</v>
      </c>
      <c r="C31" s="8" t="s">
        <v>17</v>
      </c>
      <c r="D31" s="9">
        <f>+VLOOKUP($B31,[1]Hoja4!$H:$L,5,0)</f>
        <v>267</v>
      </c>
      <c r="E31" s="9">
        <f>+VLOOKUP($B31,[1]Hoja4!$H:$L,3,0)</f>
        <v>194</v>
      </c>
      <c r="F31" s="9">
        <f>+VLOOKUP($B31,[1]Hoja4!$H:$L,4,0)</f>
        <v>2147</v>
      </c>
      <c r="G31" s="9">
        <f>+VLOOKUP($B31,[1]Hoja4!$H:$L,2,0)</f>
        <v>462</v>
      </c>
      <c r="H31" s="10">
        <f>SUM(D31:G31)</f>
        <v>3070</v>
      </c>
      <c r="I31" s="64"/>
    </row>
    <row r="32" spans="2:9" x14ac:dyDescent="0.25">
      <c r="B32" s="43"/>
      <c r="C32" s="8" t="s">
        <v>18</v>
      </c>
      <c r="D32" s="9">
        <f>+VLOOKUP($B31,[1]Hoja4!$A:$E,5,0)</f>
        <v>329</v>
      </c>
      <c r="E32" s="9">
        <f>+VLOOKUP($B31,[1]Hoja4!$A:$E,3,0)</f>
        <v>239</v>
      </c>
      <c r="F32" s="9">
        <f>+VLOOKUP($B31,[1]Hoja4!$A:$E,4,0)</f>
        <v>2593</v>
      </c>
      <c r="G32" s="9">
        <f>+VLOOKUP($B31,[1]Hoja4!$A:$E,2,0)</f>
        <v>503</v>
      </c>
      <c r="H32" s="10">
        <f>SUM(D32:G32)</f>
        <v>3664</v>
      </c>
    </row>
    <row r="33" spans="2:9" x14ac:dyDescent="0.25">
      <c r="B33" s="44"/>
      <c r="C33" s="8" t="s">
        <v>19</v>
      </c>
      <c r="D33" s="11">
        <f>IFERROR((D31/D32),0)</f>
        <v>0.81155015197568392</v>
      </c>
      <c r="E33" s="11">
        <f t="shared" ref="E33:H33" si="6">IFERROR((E31/E32),0)</f>
        <v>0.81171548117154813</v>
      </c>
      <c r="F33" s="11">
        <f t="shared" si="6"/>
        <v>0.82799845738526801</v>
      </c>
      <c r="G33" s="11">
        <f t="shared" si="6"/>
        <v>0.91848906560636179</v>
      </c>
      <c r="H33" s="11">
        <f t="shared" si="6"/>
        <v>0.83788209606986896</v>
      </c>
    </row>
    <row r="34" spans="2:9" x14ac:dyDescent="0.25">
      <c r="B34" s="42" t="s">
        <v>61</v>
      </c>
      <c r="C34" s="8" t="s">
        <v>17</v>
      </c>
      <c r="D34" s="9">
        <f>+VLOOKUP($B34,[1]Hoja4!$H:$L,5,0)</f>
        <v>104</v>
      </c>
      <c r="E34" s="9">
        <f>+VLOOKUP($B34,[1]Hoja4!$H:$L,3,0)</f>
        <v>58</v>
      </c>
      <c r="F34" s="9">
        <f>+VLOOKUP($B34,[1]Hoja4!$H:$L,4,0)</f>
        <v>1780</v>
      </c>
      <c r="G34" s="9">
        <f>+VLOOKUP($B34,[1]Hoja4!$H:$L,2,0)</f>
        <v>489</v>
      </c>
      <c r="H34" s="10">
        <f>SUM(D34:G34)</f>
        <v>2431</v>
      </c>
      <c r="I34" s="64"/>
    </row>
    <row r="35" spans="2:9" x14ac:dyDescent="0.25">
      <c r="B35" s="43"/>
      <c r="C35" s="8" t="s">
        <v>18</v>
      </c>
      <c r="D35" s="9">
        <f>+VLOOKUP($B34,[1]Hoja4!$A:$E,5,0)</f>
        <v>146</v>
      </c>
      <c r="E35" s="9">
        <f>+VLOOKUP($B34,[1]Hoja4!$A:$E,3,0)</f>
        <v>72</v>
      </c>
      <c r="F35" s="9">
        <f>+VLOOKUP($B34,[1]Hoja4!$A:$E,4,0)</f>
        <v>2216</v>
      </c>
      <c r="G35" s="9">
        <f>+VLOOKUP($B34,[1]Hoja4!$A:$E,2,0)</f>
        <v>631</v>
      </c>
      <c r="H35" s="10">
        <f>SUM(D35:G35)</f>
        <v>3065</v>
      </c>
    </row>
    <row r="36" spans="2:9" x14ac:dyDescent="0.25">
      <c r="B36" s="44"/>
      <c r="C36" s="8" t="s">
        <v>19</v>
      </c>
      <c r="D36" s="11">
        <f>IFERROR((D34/D35),0)</f>
        <v>0.71232876712328763</v>
      </c>
      <c r="E36" s="11">
        <f t="shared" ref="E36:H36" si="7">IFERROR((E34/E35),0)</f>
        <v>0.80555555555555558</v>
      </c>
      <c r="F36" s="11">
        <f t="shared" si="7"/>
        <v>0.80324909747292417</v>
      </c>
      <c r="G36" s="11">
        <f t="shared" si="7"/>
        <v>0.77496038034865289</v>
      </c>
      <c r="H36" s="11">
        <f t="shared" si="7"/>
        <v>0.79314845024469816</v>
      </c>
    </row>
    <row r="37" spans="2:9" x14ac:dyDescent="0.25">
      <c r="B37" s="42" t="s">
        <v>62</v>
      </c>
      <c r="C37" s="8" t="s">
        <v>17</v>
      </c>
      <c r="D37" s="9">
        <f>+VLOOKUP($B37,[1]Hoja4!$H:$L,5,0)</f>
        <v>222</v>
      </c>
      <c r="E37" s="9">
        <f>+VLOOKUP($B37,[1]Hoja4!$H:$L,3,0)</f>
        <v>337</v>
      </c>
      <c r="F37" s="9">
        <f>+VLOOKUP($B37,[1]Hoja4!$H:$L,4,0)</f>
        <v>1423</v>
      </c>
      <c r="G37" s="9">
        <f>+VLOOKUP($B37,[1]Hoja4!$H:$L,2,0)</f>
        <v>197</v>
      </c>
      <c r="H37" s="10">
        <f>SUM(D37:G37)</f>
        <v>2179</v>
      </c>
      <c r="I37" s="64"/>
    </row>
    <row r="38" spans="2:9" x14ac:dyDescent="0.25">
      <c r="B38" s="43"/>
      <c r="C38" s="8" t="s">
        <v>18</v>
      </c>
      <c r="D38" s="9">
        <f>+VLOOKUP($B37,[1]Hoja4!$A:$E,5,0)</f>
        <v>271</v>
      </c>
      <c r="E38" s="9">
        <f>+VLOOKUP($B37,[1]Hoja4!$A:$E,3,0)</f>
        <v>429</v>
      </c>
      <c r="F38" s="9">
        <f>+VLOOKUP($B37,[1]Hoja4!$A:$E,4,0)</f>
        <v>1717</v>
      </c>
      <c r="G38" s="9">
        <f>+VLOOKUP($B37,[1]Hoja4!$A:$E,2,0)</f>
        <v>234</v>
      </c>
      <c r="H38" s="10">
        <f>SUM(D38:G38)</f>
        <v>2651</v>
      </c>
    </row>
    <row r="39" spans="2:9" x14ac:dyDescent="0.25">
      <c r="B39" s="44"/>
      <c r="C39" s="8" t="s">
        <v>19</v>
      </c>
      <c r="D39" s="11">
        <f>IFERROR((D37/D38),0)</f>
        <v>0.81918819188191883</v>
      </c>
      <c r="E39" s="11">
        <f t="shared" ref="E39:H39" si="8">IFERROR((E37/E38),0)</f>
        <v>0.78554778554778559</v>
      </c>
      <c r="F39" s="11">
        <f t="shared" si="8"/>
        <v>0.82877111240535817</v>
      </c>
      <c r="G39" s="11">
        <f t="shared" si="8"/>
        <v>0.84188034188034189</v>
      </c>
      <c r="H39" s="11">
        <f t="shared" si="8"/>
        <v>0.82195397963032812</v>
      </c>
    </row>
    <row r="40" spans="2:9" x14ac:dyDescent="0.25">
      <c r="B40" s="42" t="s">
        <v>63</v>
      </c>
      <c r="C40" s="8" t="s">
        <v>17</v>
      </c>
      <c r="D40" s="9">
        <f>+VLOOKUP($B40,[1]Hoja4!$H:$L,5,0)</f>
        <v>170</v>
      </c>
      <c r="E40" s="9">
        <f>+VLOOKUP($B40,[1]Hoja4!$H:$L,3,0)</f>
        <v>48</v>
      </c>
      <c r="F40" s="9">
        <f>+VLOOKUP($B40,[1]Hoja4!$H:$L,4,0)</f>
        <v>2294</v>
      </c>
      <c r="G40" s="9">
        <f>+VLOOKUP($B40,[1]Hoja4!$H:$L,2,0)</f>
        <v>234</v>
      </c>
      <c r="H40" s="10">
        <f>SUM(D40:G40)</f>
        <v>2746</v>
      </c>
      <c r="I40" s="64"/>
    </row>
    <row r="41" spans="2:9" x14ac:dyDescent="0.25">
      <c r="B41" s="43"/>
      <c r="C41" s="8" t="s">
        <v>18</v>
      </c>
      <c r="D41" s="9">
        <f>+VLOOKUP($B40,[1]Hoja4!$A:$E,5,0)</f>
        <v>285</v>
      </c>
      <c r="E41" s="9">
        <f>+VLOOKUP($B40,[1]Hoja4!$A:$E,3,0)</f>
        <v>94</v>
      </c>
      <c r="F41" s="9">
        <f>+VLOOKUP($B40,[1]Hoja4!$A:$E,4,0)</f>
        <v>3461</v>
      </c>
      <c r="G41" s="9">
        <f>+VLOOKUP($B40,[1]Hoja4!$A:$E,2,0)</f>
        <v>245</v>
      </c>
      <c r="H41" s="10">
        <f>SUM(D41:G41)</f>
        <v>4085</v>
      </c>
    </row>
    <row r="42" spans="2:9" x14ac:dyDescent="0.25">
      <c r="B42" s="44"/>
      <c r="C42" s="8" t="s">
        <v>19</v>
      </c>
      <c r="D42" s="11">
        <f>IFERROR((D40/D41),0)</f>
        <v>0.59649122807017541</v>
      </c>
      <c r="E42" s="11">
        <f t="shared" ref="E42:H42" si="9">IFERROR((E40/E41),0)</f>
        <v>0.51063829787234039</v>
      </c>
      <c r="F42" s="11">
        <f t="shared" si="9"/>
        <v>0.66281421554464026</v>
      </c>
      <c r="G42" s="11">
        <f t="shared" si="9"/>
        <v>0.95510204081632655</v>
      </c>
      <c r="H42" s="11">
        <f t="shared" si="9"/>
        <v>0.67221542227662179</v>
      </c>
    </row>
    <row r="43" spans="2:9" x14ac:dyDescent="0.25">
      <c r="B43" s="42" t="s">
        <v>64</v>
      </c>
      <c r="C43" s="8" t="s">
        <v>17</v>
      </c>
      <c r="D43" s="9">
        <f>+VLOOKUP($B43,[1]Hoja4!$H:$L,5,0)</f>
        <v>42</v>
      </c>
      <c r="E43" s="9">
        <f>+VLOOKUP($B43,[1]Hoja4!$H:$L,3,0)</f>
        <v>24</v>
      </c>
      <c r="F43" s="9">
        <f>+VLOOKUP($B43,[1]Hoja4!$H:$L,4,0)</f>
        <v>3821</v>
      </c>
      <c r="G43" s="9">
        <f>+VLOOKUP($B43,[1]Hoja4!$H:$L,2,0)</f>
        <v>91</v>
      </c>
      <c r="H43" s="10">
        <f>SUM(D43:G43)</f>
        <v>3978</v>
      </c>
      <c r="I43" s="64"/>
    </row>
    <row r="44" spans="2:9" x14ac:dyDescent="0.25">
      <c r="B44" s="43"/>
      <c r="C44" s="8" t="s">
        <v>18</v>
      </c>
      <c r="D44" s="9">
        <f>+VLOOKUP($B43,[1]Hoja4!$A:$E,5,0)</f>
        <v>48</v>
      </c>
      <c r="E44" s="9">
        <f>+VLOOKUP($B43,[1]Hoja4!$A:$E,3,0)</f>
        <v>27</v>
      </c>
      <c r="F44" s="9">
        <f>+VLOOKUP($B43,[1]Hoja4!$A:$E,4,0)</f>
        <v>4428</v>
      </c>
      <c r="G44" s="9">
        <f>+VLOOKUP($B43,[1]Hoja4!$A:$E,2,0)</f>
        <v>95</v>
      </c>
      <c r="H44" s="10">
        <f>SUM(D44:G44)</f>
        <v>4598</v>
      </c>
    </row>
    <row r="45" spans="2:9" x14ac:dyDescent="0.25">
      <c r="B45" s="44"/>
      <c r="C45" s="8" t="s">
        <v>19</v>
      </c>
      <c r="D45" s="11">
        <f>IFERROR((D43/D44),0)</f>
        <v>0.875</v>
      </c>
      <c r="E45" s="11">
        <f t="shared" ref="E45:H45" si="10">IFERROR((E43/E44),0)</f>
        <v>0.88888888888888884</v>
      </c>
      <c r="F45" s="11">
        <f t="shared" si="10"/>
        <v>0.86291779584462514</v>
      </c>
      <c r="G45" s="11">
        <f t="shared" si="10"/>
        <v>0.95789473684210524</v>
      </c>
      <c r="H45" s="11">
        <f t="shared" si="10"/>
        <v>0.86515876468029573</v>
      </c>
    </row>
    <row r="46" spans="2:9" x14ac:dyDescent="0.25">
      <c r="B46" s="42" t="s">
        <v>65</v>
      </c>
      <c r="C46" s="8" t="s">
        <v>17</v>
      </c>
      <c r="D46" s="9">
        <f>+VLOOKUP($B46,[1]Hoja4!$H:$L,5,0)</f>
        <v>31</v>
      </c>
      <c r="E46" s="9">
        <f>+VLOOKUP($B46,[1]Hoja4!$H:$L,3,0)</f>
        <v>6</v>
      </c>
      <c r="F46" s="9">
        <f>+VLOOKUP($B46,[1]Hoja4!$H:$L,4,0)</f>
        <v>1461</v>
      </c>
      <c r="G46" s="9">
        <f>+VLOOKUP($B46,[1]Hoja4!$H:$L,2,0)</f>
        <v>155</v>
      </c>
      <c r="H46" s="10">
        <f>SUM(D46:G46)</f>
        <v>1653</v>
      </c>
      <c r="I46" s="64"/>
    </row>
    <row r="47" spans="2:9" x14ac:dyDescent="0.25">
      <c r="B47" s="43"/>
      <c r="C47" s="8" t="s">
        <v>18</v>
      </c>
      <c r="D47" s="9">
        <f>+VLOOKUP($B46,[1]Hoja4!$A:$E,5,0)</f>
        <v>35</v>
      </c>
      <c r="E47" s="9">
        <f>+VLOOKUP($B46,[1]Hoja4!$A:$E,3,0)</f>
        <v>7</v>
      </c>
      <c r="F47" s="9">
        <f>+VLOOKUP($B46,[1]Hoja4!$A:$E,4,0)</f>
        <v>1833</v>
      </c>
      <c r="G47" s="9">
        <f>+VLOOKUP($B46,[1]Hoja4!$A:$E,2,0)</f>
        <v>191</v>
      </c>
      <c r="H47" s="10">
        <f>SUM(D47:G47)</f>
        <v>2066</v>
      </c>
    </row>
    <row r="48" spans="2:9" x14ac:dyDescent="0.25">
      <c r="B48" s="44"/>
      <c r="C48" s="8" t="s">
        <v>19</v>
      </c>
      <c r="D48" s="11">
        <f>IFERROR((D46/D47),0)</f>
        <v>0.88571428571428568</v>
      </c>
      <c r="E48" s="11">
        <f t="shared" ref="E48:H48" si="11">IFERROR((E46/E47),0)</f>
        <v>0.8571428571428571</v>
      </c>
      <c r="F48" s="11">
        <f t="shared" si="11"/>
        <v>0.79705400981996721</v>
      </c>
      <c r="G48" s="11">
        <f t="shared" si="11"/>
        <v>0.81151832460732987</v>
      </c>
      <c r="H48" s="11">
        <f t="shared" si="11"/>
        <v>0.80009680542110362</v>
      </c>
    </row>
    <row r="49" spans="2:9" x14ac:dyDescent="0.25">
      <c r="B49" s="42" t="s">
        <v>66</v>
      </c>
      <c r="C49" s="8" t="s">
        <v>17</v>
      </c>
      <c r="D49" s="9">
        <f>+VLOOKUP($B49,[1]Hoja4!$H:$L,5,0)</f>
        <v>35</v>
      </c>
      <c r="E49" s="9">
        <f>+VLOOKUP($B49,[1]Hoja4!$H:$L,3,0)</f>
        <v>48</v>
      </c>
      <c r="F49" s="9">
        <f>+VLOOKUP($B49,[1]Hoja4!$H:$L,4,0)</f>
        <v>1672</v>
      </c>
      <c r="G49" s="9">
        <f>+VLOOKUP($B49,[1]Hoja4!$H:$L,2,0)</f>
        <v>185</v>
      </c>
      <c r="H49" s="10">
        <f>SUM(D49:G49)</f>
        <v>1940</v>
      </c>
      <c r="I49" s="64"/>
    </row>
    <row r="50" spans="2:9" x14ac:dyDescent="0.25">
      <c r="B50" s="43"/>
      <c r="C50" s="8" t="s">
        <v>18</v>
      </c>
      <c r="D50" s="9">
        <f>+VLOOKUP($B49,[1]Hoja4!$A:$E,5,0)</f>
        <v>37</v>
      </c>
      <c r="E50" s="9">
        <f>+VLOOKUP($B49,[1]Hoja4!$A:$E,3,0)</f>
        <v>49</v>
      </c>
      <c r="F50" s="9">
        <f>+VLOOKUP($B49,[1]Hoja4!$A:$E,4,0)</f>
        <v>1794</v>
      </c>
      <c r="G50" s="9">
        <f>+VLOOKUP($B49,[1]Hoja4!$A:$E,2,0)</f>
        <v>196</v>
      </c>
      <c r="H50" s="10">
        <f>SUM(D50:G50)</f>
        <v>2076</v>
      </c>
    </row>
    <row r="51" spans="2:9" x14ac:dyDescent="0.25">
      <c r="B51" s="44"/>
      <c r="C51" s="8" t="s">
        <v>19</v>
      </c>
      <c r="D51" s="11">
        <f>IFERROR((D49/D50),0)</f>
        <v>0.94594594594594594</v>
      </c>
      <c r="E51" s="11">
        <f t="shared" ref="E51:H51" si="12">IFERROR((E49/E50),0)</f>
        <v>0.97959183673469385</v>
      </c>
      <c r="F51" s="11">
        <f t="shared" si="12"/>
        <v>0.93199554069119284</v>
      </c>
      <c r="G51" s="11">
        <f t="shared" si="12"/>
        <v>0.94387755102040816</v>
      </c>
      <c r="H51" s="11">
        <f t="shared" si="12"/>
        <v>0.93448940269749514</v>
      </c>
    </row>
    <row r="52" spans="2:9" x14ac:dyDescent="0.25">
      <c r="B52" s="42" t="s">
        <v>67</v>
      </c>
      <c r="C52" s="8" t="s">
        <v>17</v>
      </c>
      <c r="D52" s="9" t="s">
        <v>96</v>
      </c>
      <c r="E52" s="9" t="s">
        <v>96</v>
      </c>
      <c r="F52" s="9" t="s">
        <v>96</v>
      </c>
      <c r="G52" s="9" t="s">
        <v>96</v>
      </c>
      <c r="H52" s="10">
        <f>SUM(D52:G52)</f>
        <v>0</v>
      </c>
      <c r="I52" s="64"/>
    </row>
    <row r="53" spans="2:9" x14ac:dyDescent="0.25">
      <c r="B53" s="43"/>
      <c r="C53" s="8" t="s">
        <v>18</v>
      </c>
      <c r="D53" s="9" t="s">
        <v>96</v>
      </c>
      <c r="E53" s="9" t="s">
        <v>96</v>
      </c>
      <c r="F53" s="9" t="s">
        <v>96</v>
      </c>
      <c r="G53" s="9" t="s">
        <v>96</v>
      </c>
      <c r="H53" s="10">
        <f>SUM(D53:G53)</f>
        <v>0</v>
      </c>
    </row>
    <row r="54" spans="2:9" x14ac:dyDescent="0.25">
      <c r="B54" s="44"/>
      <c r="C54" s="8" t="s">
        <v>19</v>
      </c>
      <c r="D54" s="9" t="s">
        <v>96</v>
      </c>
      <c r="E54" s="9" t="s">
        <v>96</v>
      </c>
      <c r="F54" s="9" t="s">
        <v>96</v>
      </c>
      <c r="G54" s="9" t="s">
        <v>96</v>
      </c>
      <c r="H54" s="11">
        <f t="shared" ref="H54" si="13">IFERROR((H52/H53),0)</f>
        <v>0</v>
      </c>
    </row>
    <row r="55" spans="2:9" x14ac:dyDescent="0.25">
      <c r="B55" s="42" t="s">
        <v>68</v>
      </c>
      <c r="C55" s="8" t="s">
        <v>17</v>
      </c>
      <c r="D55" s="9">
        <f>+VLOOKUP($B55,[1]Hoja4!$H:$L,5,0)</f>
        <v>2</v>
      </c>
      <c r="E55" s="9">
        <f>+VLOOKUP($B55,[1]Hoja4!$H:$L,3,0)</f>
        <v>0</v>
      </c>
      <c r="F55" s="9">
        <f>+VLOOKUP($B55,[1]Hoja4!$H:$L,4,0)</f>
        <v>4263</v>
      </c>
      <c r="G55" s="9">
        <f>+VLOOKUP($B55,[1]Hoja4!$H:$L,2,0)</f>
        <v>4</v>
      </c>
      <c r="H55" s="10">
        <f>SUM(D55:G55)</f>
        <v>4269</v>
      </c>
      <c r="I55" s="64"/>
    </row>
    <row r="56" spans="2:9" x14ac:dyDescent="0.25">
      <c r="B56" s="43"/>
      <c r="C56" s="8" t="s">
        <v>18</v>
      </c>
      <c r="D56" s="9">
        <f>+VLOOKUP($B55,[1]Hoja4!$A:$E,5,0)</f>
        <v>2</v>
      </c>
      <c r="E56" s="9">
        <f>+VLOOKUP($B55,[1]Hoja4!$A:$E,3,0)</f>
        <v>0</v>
      </c>
      <c r="F56" s="9">
        <f>+VLOOKUP($B55,[1]Hoja4!$A:$E,4,0)</f>
        <v>4402</v>
      </c>
      <c r="G56" s="9">
        <f>+VLOOKUP($B55,[1]Hoja4!$A:$E,2,0)</f>
        <v>4</v>
      </c>
      <c r="H56" s="10">
        <f>SUM(D56:G56)</f>
        <v>4408</v>
      </c>
    </row>
    <row r="57" spans="2:9" x14ac:dyDescent="0.25">
      <c r="B57" s="44"/>
      <c r="C57" s="8" t="s">
        <v>19</v>
      </c>
      <c r="D57" s="11">
        <f>IFERROR((D55/D56),0)</f>
        <v>1</v>
      </c>
      <c r="E57" s="11">
        <f t="shared" ref="E57:H57" si="14">IFERROR((E55/E56),0)</f>
        <v>0</v>
      </c>
      <c r="F57" s="11">
        <f t="shared" si="14"/>
        <v>0.96842344388914126</v>
      </c>
      <c r="G57" s="11">
        <f t="shared" si="14"/>
        <v>1</v>
      </c>
      <c r="H57" s="11">
        <f t="shared" si="14"/>
        <v>0.96846642468239563</v>
      </c>
    </row>
    <row r="58" spans="2:9" x14ac:dyDescent="0.25">
      <c r="B58" s="42" t="s">
        <v>95</v>
      </c>
      <c r="C58" s="8" t="s">
        <v>17</v>
      </c>
      <c r="D58" s="9">
        <f>+VLOOKUP($B58,[1]Hoja4!$H:$L,5,0)</f>
        <v>198</v>
      </c>
      <c r="E58" s="9">
        <f>+VLOOKUP($B58,[1]Hoja4!$H:$L,3,0)</f>
        <v>192</v>
      </c>
      <c r="F58" s="9">
        <f>+VLOOKUP($B58,[1]Hoja4!$H:$L,4,0)</f>
        <v>2595</v>
      </c>
      <c r="G58" s="9">
        <f>+VLOOKUP($B58,[1]Hoja4!$H:$L,2,0)</f>
        <v>1721</v>
      </c>
      <c r="H58" s="10">
        <f>SUM(D58:G58)</f>
        <v>4706</v>
      </c>
      <c r="I58" s="64"/>
    </row>
    <row r="59" spans="2:9" x14ac:dyDescent="0.25">
      <c r="B59" s="43"/>
      <c r="C59" s="8" t="s">
        <v>18</v>
      </c>
      <c r="D59" s="9">
        <f>+VLOOKUP($B58,[1]Hoja4!$A:$E,5,0)</f>
        <v>265</v>
      </c>
      <c r="E59" s="9">
        <f>+VLOOKUP($B58,[1]Hoja4!$A:$E,3,0)</f>
        <v>271</v>
      </c>
      <c r="F59" s="9">
        <f>+VLOOKUP($B58,[1]Hoja4!$A:$E,4,0)</f>
        <v>3421</v>
      </c>
      <c r="G59" s="9">
        <f>+VLOOKUP($B58,[1]Hoja4!$A:$E,2,0)</f>
        <v>2135</v>
      </c>
      <c r="H59" s="10">
        <f>SUM(D59:G59)</f>
        <v>6092</v>
      </c>
    </row>
    <row r="60" spans="2:9" x14ac:dyDescent="0.25">
      <c r="B60" s="44"/>
      <c r="C60" s="8" t="s">
        <v>19</v>
      </c>
      <c r="D60" s="11">
        <f>IFERROR((D58/D59),0)</f>
        <v>0.74716981132075466</v>
      </c>
      <c r="E60" s="11">
        <f t="shared" ref="E60:H60" si="15">IFERROR((E58/E59),0)</f>
        <v>0.70848708487084866</v>
      </c>
      <c r="F60" s="11">
        <f t="shared" si="15"/>
        <v>0.75855013154048523</v>
      </c>
      <c r="G60" s="11">
        <f t="shared" si="15"/>
        <v>0.80608899297423886</v>
      </c>
      <c r="H60" s="11">
        <f t="shared" si="15"/>
        <v>0.77248850952068282</v>
      </c>
    </row>
    <row r="61" spans="2:9" x14ac:dyDescent="0.25">
      <c r="B61" s="42" t="s">
        <v>92</v>
      </c>
      <c r="C61" s="8" t="s">
        <v>17</v>
      </c>
      <c r="D61" s="9">
        <f>+VLOOKUP($B61,[1]Hoja4!$H:$L,5,0)</f>
        <v>609</v>
      </c>
      <c r="E61" s="9">
        <f>+VLOOKUP($B61,[1]Hoja4!$H:$L,3,0)</f>
        <v>594</v>
      </c>
      <c r="F61" s="9">
        <f>+VLOOKUP($B61,[1]Hoja4!$H:$L,4,0)</f>
        <v>6688</v>
      </c>
      <c r="G61" s="9">
        <f>+VLOOKUP($B61,[1]Hoja4!$H:$L,2,0)</f>
        <v>2842</v>
      </c>
      <c r="H61" s="10">
        <f>SUM(D61:G61)</f>
        <v>10733</v>
      </c>
      <c r="I61" s="64"/>
    </row>
    <row r="62" spans="2:9" x14ac:dyDescent="0.25">
      <c r="B62" s="43"/>
      <c r="C62" s="8" t="s">
        <v>18</v>
      </c>
      <c r="D62" s="9">
        <f>+VLOOKUP($B61,[1]Hoja4!$A:$E,5,0)</f>
        <v>669</v>
      </c>
      <c r="E62" s="9">
        <f>+VLOOKUP($B61,[1]Hoja4!$A:$E,3,0)</f>
        <v>675</v>
      </c>
      <c r="F62" s="9">
        <f>+VLOOKUP($B61,[1]Hoja4!$A:$E,4,0)</f>
        <v>7446</v>
      </c>
      <c r="G62" s="9">
        <f>+VLOOKUP($B61,[1]Hoja4!$A:$E,2,0)</f>
        <v>3036</v>
      </c>
      <c r="H62" s="10">
        <f>SUM(D62:G62)</f>
        <v>11826</v>
      </c>
    </row>
    <row r="63" spans="2:9" x14ac:dyDescent="0.25">
      <c r="B63" s="44"/>
      <c r="C63" s="8" t="s">
        <v>19</v>
      </c>
      <c r="D63" s="11">
        <f>IFERROR((D61/D62),0)</f>
        <v>0.91031390134529144</v>
      </c>
      <c r="E63" s="11">
        <f t="shared" ref="E63:H63" si="16">IFERROR((E61/E62),0)</f>
        <v>0.88</v>
      </c>
      <c r="F63" s="11">
        <f t="shared" si="16"/>
        <v>0.89820037604082725</v>
      </c>
      <c r="G63" s="11">
        <f t="shared" si="16"/>
        <v>0.93610013175230566</v>
      </c>
      <c r="H63" s="11">
        <f t="shared" si="16"/>
        <v>0.90757652629798746</v>
      </c>
    </row>
    <row r="64" spans="2:9" x14ac:dyDescent="0.25">
      <c r="B64" s="42" t="s">
        <v>69</v>
      </c>
      <c r="C64" s="8" t="s">
        <v>17</v>
      </c>
      <c r="D64" s="9">
        <f>+VLOOKUP($B64,[1]Hoja4!$H:$L,5,0)</f>
        <v>103</v>
      </c>
      <c r="E64" s="9">
        <f>+VLOOKUP($B64,[1]Hoja4!$H:$L,3,0)</f>
        <v>101</v>
      </c>
      <c r="F64" s="9">
        <f>+VLOOKUP($B64,[1]Hoja4!$H:$L,4,0)</f>
        <v>1645</v>
      </c>
      <c r="G64" s="9">
        <f>+VLOOKUP($B64,[1]Hoja4!$H:$L,2,0)</f>
        <v>663</v>
      </c>
      <c r="H64" s="10">
        <f>SUM(D64:G64)</f>
        <v>2512</v>
      </c>
      <c r="I64" s="64"/>
    </row>
    <row r="65" spans="2:9" x14ac:dyDescent="0.25">
      <c r="B65" s="43"/>
      <c r="C65" s="8" t="s">
        <v>18</v>
      </c>
      <c r="D65" s="9">
        <f>+VLOOKUP($B64,[1]Hoja4!$A:$E,5,0)</f>
        <v>136</v>
      </c>
      <c r="E65" s="9">
        <f>+VLOOKUP($B64,[1]Hoja4!$A:$E,3,0)</f>
        <v>141</v>
      </c>
      <c r="F65" s="9">
        <f>+VLOOKUP($B64,[1]Hoja4!$A:$E,4,0)</f>
        <v>2171</v>
      </c>
      <c r="G65" s="9">
        <f>+VLOOKUP($B64,[1]Hoja4!$A:$E,2,0)</f>
        <v>680</v>
      </c>
      <c r="H65" s="10">
        <f>SUM(D65:G65)</f>
        <v>3128</v>
      </c>
    </row>
    <row r="66" spans="2:9" x14ac:dyDescent="0.25">
      <c r="B66" s="44"/>
      <c r="C66" s="8" t="s">
        <v>19</v>
      </c>
      <c r="D66" s="11">
        <f>IFERROR((D64/D65),0)</f>
        <v>0.75735294117647056</v>
      </c>
      <c r="E66" s="11">
        <f t="shared" ref="E66:H66" si="17">IFERROR((E64/E65),0)</f>
        <v>0.71631205673758869</v>
      </c>
      <c r="F66" s="11">
        <f t="shared" si="17"/>
        <v>0.75771533855366191</v>
      </c>
      <c r="G66" s="11">
        <f t="shared" si="17"/>
        <v>0.97499999999999998</v>
      </c>
      <c r="H66" s="11">
        <f t="shared" si="17"/>
        <v>0.80306905370843995</v>
      </c>
    </row>
    <row r="67" spans="2:9" x14ac:dyDescent="0.25">
      <c r="B67" s="42" t="s">
        <v>89</v>
      </c>
      <c r="C67" s="8" t="s">
        <v>17</v>
      </c>
      <c r="D67" s="9">
        <f>+VLOOKUP($B67,[1]Hoja4!$H:$L,5,0)</f>
        <v>151</v>
      </c>
      <c r="E67" s="9">
        <f>+VLOOKUP($B67,[1]Hoja4!$H:$L,3,0)</f>
        <v>195</v>
      </c>
      <c r="F67" s="9">
        <f>+VLOOKUP($B67,[1]Hoja4!$H:$L,4,0)</f>
        <v>2752</v>
      </c>
      <c r="G67" s="9">
        <f>+VLOOKUP($B67,[1]Hoja4!$H:$L,2,0)</f>
        <v>1666</v>
      </c>
      <c r="H67" s="10">
        <f>SUM(D67:G67)</f>
        <v>4764</v>
      </c>
      <c r="I67" s="64"/>
    </row>
    <row r="68" spans="2:9" x14ac:dyDescent="0.25">
      <c r="B68" s="43"/>
      <c r="C68" s="8" t="s">
        <v>18</v>
      </c>
      <c r="D68" s="9">
        <f>+VLOOKUP($B67,[1]Hoja4!$A:$E,5,0)</f>
        <v>202</v>
      </c>
      <c r="E68" s="9">
        <f>+VLOOKUP($B67,[1]Hoja4!$A:$E,3,0)</f>
        <v>262</v>
      </c>
      <c r="F68" s="9">
        <f>+VLOOKUP($B67,[1]Hoja4!$A:$E,4,0)</f>
        <v>3655</v>
      </c>
      <c r="G68" s="9">
        <f>+VLOOKUP($B67,[1]Hoja4!$A:$E,2,0)</f>
        <v>1837</v>
      </c>
      <c r="H68" s="10">
        <f>SUM(D68:G68)</f>
        <v>5956</v>
      </c>
    </row>
    <row r="69" spans="2:9" x14ac:dyDescent="0.25">
      <c r="B69" s="44"/>
      <c r="C69" s="8" t="s">
        <v>19</v>
      </c>
      <c r="D69" s="11">
        <f>IFERROR((D67/D68),0)</f>
        <v>0.74752475247524752</v>
      </c>
      <c r="E69" s="11">
        <f t="shared" ref="E69:G69" si="18">IFERROR((E67/E68),0)</f>
        <v>0.74427480916030531</v>
      </c>
      <c r="F69" s="11">
        <f t="shared" si="18"/>
        <v>0.75294117647058822</v>
      </c>
      <c r="G69" s="11">
        <f t="shared" si="18"/>
        <v>0.90691344583560152</v>
      </c>
      <c r="H69" s="11">
        <f>IFERROR((H67/H68),0)</f>
        <v>0.79986568166554739</v>
      </c>
    </row>
    <row r="70" spans="2:9" x14ac:dyDescent="0.25">
      <c r="B70" s="42" t="s">
        <v>90</v>
      </c>
      <c r="C70" s="8" t="s">
        <v>17</v>
      </c>
      <c r="D70" s="9">
        <f>+VLOOKUP($B70,[1]Hoja4!$H:$L,5,0)</f>
        <v>1029</v>
      </c>
      <c r="E70" s="9">
        <f>+VLOOKUP($B70,[1]Hoja4!$H:$L,3,0)</f>
        <v>1374</v>
      </c>
      <c r="F70" s="9">
        <f>+VLOOKUP($B70,[1]Hoja4!$H:$L,4,0)</f>
        <v>8703</v>
      </c>
      <c r="G70" s="9">
        <f>+VLOOKUP($B70,[1]Hoja4!$H:$L,2,0)</f>
        <v>3787</v>
      </c>
      <c r="H70" s="10">
        <f>SUM(D70:G70)</f>
        <v>14893</v>
      </c>
      <c r="I70" s="64"/>
    </row>
    <row r="71" spans="2:9" x14ac:dyDescent="0.25">
      <c r="B71" s="43"/>
      <c r="C71" s="8" t="s">
        <v>18</v>
      </c>
      <c r="D71" s="9">
        <f>+VLOOKUP($B70,[1]Hoja4!$A:$E,5,0)</f>
        <v>1316</v>
      </c>
      <c r="E71" s="9">
        <f>+VLOOKUP($B70,[1]Hoja4!$A:$E,3,0)</f>
        <v>1709</v>
      </c>
      <c r="F71" s="9">
        <f>+VLOOKUP($B70,[1]Hoja4!$A:$E,4,0)</f>
        <v>10615</v>
      </c>
      <c r="G71" s="9">
        <f>+VLOOKUP($B70,[1]Hoja4!$A:$E,2,0)</f>
        <v>4243</v>
      </c>
      <c r="H71" s="10">
        <f>SUM(D71:G71)</f>
        <v>17883</v>
      </c>
    </row>
    <row r="72" spans="2:9" x14ac:dyDescent="0.25">
      <c r="B72" s="44"/>
      <c r="C72" s="8" t="s">
        <v>19</v>
      </c>
      <c r="D72" s="11">
        <f>IFERROR((D70/D71),0)</f>
        <v>0.78191489361702127</v>
      </c>
      <c r="E72" s="11">
        <f t="shared" ref="E72:H72" si="19">IFERROR((E70/E71),0)</f>
        <v>0.80397893504973672</v>
      </c>
      <c r="F72" s="11">
        <f t="shared" si="19"/>
        <v>0.81987753179463019</v>
      </c>
      <c r="G72" s="11">
        <f t="shared" si="19"/>
        <v>0.8925288710817818</v>
      </c>
      <c r="H72" s="11">
        <f t="shared" si="19"/>
        <v>0.83280210255549969</v>
      </c>
    </row>
    <row r="73" spans="2:9" x14ac:dyDescent="0.25">
      <c r="B73" s="42" t="s">
        <v>94</v>
      </c>
      <c r="C73" s="8" t="s">
        <v>17</v>
      </c>
      <c r="D73" s="9">
        <f>+VLOOKUP($B73,[1]Hoja4!$H:$L,5,0)</f>
        <v>123</v>
      </c>
      <c r="E73" s="9">
        <f>+VLOOKUP($B73,[1]Hoja4!$H:$L,3,0)</f>
        <v>146</v>
      </c>
      <c r="F73" s="9">
        <f>+VLOOKUP($B73,[1]Hoja4!$H:$L,4,0)</f>
        <v>3479</v>
      </c>
      <c r="G73" s="9">
        <f>+VLOOKUP($B73,[1]Hoja4!$H:$L,2,0)</f>
        <v>1601</v>
      </c>
      <c r="H73" s="10">
        <f>SUM(D73:G73)</f>
        <v>5349</v>
      </c>
      <c r="I73" s="64"/>
    </row>
    <row r="74" spans="2:9" x14ac:dyDescent="0.25">
      <c r="B74" s="43"/>
      <c r="C74" s="8" t="s">
        <v>18</v>
      </c>
      <c r="D74" s="9">
        <f>+VLOOKUP($B73,[1]Hoja4!$A:$E,5,0)</f>
        <v>151</v>
      </c>
      <c r="E74" s="9">
        <f>+VLOOKUP($B73,[1]Hoja4!$A:$E,3,0)</f>
        <v>158</v>
      </c>
      <c r="F74" s="9">
        <f>+VLOOKUP($B73,[1]Hoja4!$A:$E,4,0)</f>
        <v>3977</v>
      </c>
      <c r="G74" s="9">
        <f>+VLOOKUP($B73,[1]Hoja4!$A:$E,2,0)</f>
        <v>1777</v>
      </c>
      <c r="H74" s="10">
        <f>SUM(D74:G74)</f>
        <v>6063</v>
      </c>
    </row>
    <row r="75" spans="2:9" x14ac:dyDescent="0.25">
      <c r="B75" s="44"/>
      <c r="C75" s="8" t="s">
        <v>19</v>
      </c>
      <c r="D75" s="11">
        <f>IFERROR((D73/D74),0)</f>
        <v>0.81456953642384111</v>
      </c>
      <c r="E75" s="11">
        <f t="shared" ref="E75:H75" si="20">IFERROR((E73/E74),0)</f>
        <v>0.92405063291139244</v>
      </c>
      <c r="F75" s="11">
        <f t="shared" si="20"/>
        <v>0.87477998491325115</v>
      </c>
      <c r="G75" s="11">
        <f t="shared" si="20"/>
        <v>0.90095666854248735</v>
      </c>
      <c r="H75" s="11">
        <f t="shared" si="20"/>
        <v>0.88223651657595248</v>
      </c>
    </row>
    <row r="76" spans="2:9" x14ac:dyDescent="0.25">
      <c r="B76" s="42" t="s">
        <v>93</v>
      </c>
      <c r="C76" s="8" t="s">
        <v>17</v>
      </c>
      <c r="D76" s="9">
        <f>+VLOOKUP($B76,[1]Hoja4!$H:$L,5,0)</f>
        <v>101</v>
      </c>
      <c r="E76" s="9">
        <f>+VLOOKUP($B76,[1]Hoja4!$H:$L,3,0)</f>
        <v>57</v>
      </c>
      <c r="F76" s="9">
        <f>+VLOOKUP($B76,[1]Hoja4!$H:$L,4,0)</f>
        <v>2599</v>
      </c>
      <c r="G76" s="9">
        <f>+VLOOKUP($B76,[1]Hoja4!$H:$L,2,0)</f>
        <v>813</v>
      </c>
      <c r="H76" s="10">
        <f>SUM(D76:G76)</f>
        <v>3570</v>
      </c>
      <c r="I76" s="64"/>
    </row>
    <row r="77" spans="2:9" x14ac:dyDescent="0.25">
      <c r="B77" s="43"/>
      <c r="C77" s="8" t="s">
        <v>18</v>
      </c>
      <c r="D77" s="9">
        <f>+VLOOKUP($B76,[1]Hoja4!$A:$E,5,0)</f>
        <v>136</v>
      </c>
      <c r="E77" s="9">
        <f>+VLOOKUP($B76,[1]Hoja4!$A:$E,3,0)</f>
        <v>76</v>
      </c>
      <c r="F77" s="9">
        <f>+VLOOKUP($B76,[1]Hoja4!$A:$E,4,0)</f>
        <v>3517</v>
      </c>
      <c r="G77" s="9">
        <f>+VLOOKUP($B76,[1]Hoja4!$A:$E,2,0)</f>
        <v>873</v>
      </c>
      <c r="H77" s="10">
        <f>SUM(D77:G77)</f>
        <v>4602</v>
      </c>
    </row>
    <row r="78" spans="2:9" x14ac:dyDescent="0.25">
      <c r="B78" s="44"/>
      <c r="C78" s="8" t="s">
        <v>19</v>
      </c>
      <c r="D78" s="11">
        <f>IFERROR((D76/D77),0)</f>
        <v>0.74264705882352944</v>
      </c>
      <c r="E78" s="11">
        <f t="shared" ref="E78:H78" si="21">IFERROR((E76/E77),0)</f>
        <v>0.75</v>
      </c>
      <c r="F78" s="11">
        <f t="shared" si="21"/>
        <v>0.73898208700597101</v>
      </c>
      <c r="G78" s="11">
        <f t="shared" si="21"/>
        <v>0.93127147766323026</v>
      </c>
      <c r="H78" s="11">
        <f t="shared" si="21"/>
        <v>0.77574967405475881</v>
      </c>
    </row>
    <row r="79" spans="2:9" x14ac:dyDescent="0.25">
      <c r="B79" s="42" t="s">
        <v>70</v>
      </c>
      <c r="C79" s="8" t="s">
        <v>17</v>
      </c>
      <c r="D79" s="9">
        <f>+VLOOKUP($B79,[1]Hoja4!$H:$L,5,0)</f>
        <v>73</v>
      </c>
      <c r="E79" s="9">
        <f>+VLOOKUP($B79,[1]Hoja4!$H:$L,3,0)</f>
        <v>83</v>
      </c>
      <c r="F79" s="9">
        <f>+VLOOKUP($B79,[1]Hoja4!$H:$L,4,0)</f>
        <v>943</v>
      </c>
      <c r="G79" s="9">
        <f>+VLOOKUP($B79,[1]Hoja4!$H:$L,2,0)</f>
        <v>391</v>
      </c>
      <c r="H79" s="10">
        <f>SUM(D79:G79)</f>
        <v>1490</v>
      </c>
      <c r="I79" s="64"/>
    </row>
    <row r="80" spans="2:9" x14ac:dyDescent="0.25">
      <c r="B80" s="43"/>
      <c r="C80" s="8" t="s">
        <v>18</v>
      </c>
      <c r="D80" s="9">
        <f>+VLOOKUP($B79,[1]Hoja4!$A:$E,5,0)</f>
        <v>82</v>
      </c>
      <c r="E80" s="9">
        <f>+VLOOKUP($B79,[1]Hoja4!$A:$E,3,0)</f>
        <v>95</v>
      </c>
      <c r="F80" s="9">
        <f>+VLOOKUP($B79,[1]Hoja4!$A:$E,4,0)</f>
        <v>1052</v>
      </c>
      <c r="G80" s="9">
        <f>+VLOOKUP($B79,[1]Hoja4!$A:$E,2,0)</f>
        <v>426</v>
      </c>
      <c r="H80" s="10">
        <f>SUM(D80:G80)</f>
        <v>1655</v>
      </c>
    </row>
    <row r="81" spans="2:9" x14ac:dyDescent="0.25">
      <c r="B81" s="44"/>
      <c r="C81" s="8" t="s">
        <v>19</v>
      </c>
      <c r="D81" s="11">
        <f>IFERROR((D79/D80),0)</f>
        <v>0.8902439024390244</v>
      </c>
      <c r="E81" s="11">
        <f t="shared" ref="E81:H81" si="22">IFERROR((E79/E80),0)</f>
        <v>0.87368421052631584</v>
      </c>
      <c r="F81" s="11">
        <f t="shared" si="22"/>
        <v>0.89638783269961975</v>
      </c>
      <c r="G81" s="11">
        <f t="shared" si="22"/>
        <v>0.9178403755868545</v>
      </c>
      <c r="H81" s="11">
        <f t="shared" si="22"/>
        <v>0.90030211480362543</v>
      </c>
    </row>
    <row r="82" spans="2:9" x14ac:dyDescent="0.25">
      <c r="B82" s="42" t="s">
        <v>71</v>
      </c>
      <c r="C82" s="8" t="s">
        <v>17</v>
      </c>
      <c r="D82" s="9">
        <f>+VLOOKUP($B82,[1]Hoja4!$H:$L,5,0)</f>
        <v>44</v>
      </c>
      <c r="E82" s="9">
        <f>+VLOOKUP($B82,[1]Hoja4!$H:$L,3,0)</f>
        <v>181</v>
      </c>
      <c r="F82" s="9">
        <f>+VLOOKUP($B82,[1]Hoja4!$H:$L,4,0)</f>
        <v>3558</v>
      </c>
      <c r="G82" s="9">
        <f>+VLOOKUP($B82,[1]Hoja4!$H:$L,2,0)</f>
        <v>509</v>
      </c>
      <c r="H82" s="10">
        <f>SUM(D82:G82)</f>
        <v>4292</v>
      </c>
      <c r="I82" s="64"/>
    </row>
    <row r="83" spans="2:9" x14ac:dyDescent="0.25">
      <c r="B83" s="43"/>
      <c r="C83" s="8" t="s">
        <v>18</v>
      </c>
      <c r="D83" s="9">
        <f>+VLOOKUP($B82,[1]Hoja4!$A:$E,5,0)</f>
        <v>53</v>
      </c>
      <c r="E83" s="9">
        <f>+VLOOKUP($B82,[1]Hoja4!$A:$E,3,0)</f>
        <v>224</v>
      </c>
      <c r="F83" s="9">
        <f>+VLOOKUP($B82,[1]Hoja4!$A:$E,4,0)</f>
        <v>4282</v>
      </c>
      <c r="G83" s="9">
        <f>+VLOOKUP($B82,[1]Hoja4!$A:$E,2,0)</f>
        <v>552</v>
      </c>
      <c r="H83" s="10">
        <f>SUM(D83:G83)</f>
        <v>5111</v>
      </c>
    </row>
    <row r="84" spans="2:9" x14ac:dyDescent="0.25">
      <c r="B84" s="44"/>
      <c r="C84" s="8" t="s">
        <v>19</v>
      </c>
      <c r="D84" s="11">
        <f>IFERROR((D82/D83),0)</f>
        <v>0.83018867924528306</v>
      </c>
      <c r="E84" s="11">
        <f t="shared" ref="E84:H84" si="23">IFERROR((E82/E83),0)</f>
        <v>0.8080357142857143</v>
      </c>
      <c r="F84" s="11">
        <f t="shared" si="23"/>
        <v>0.83092013078000937</v>
      </c>
      <c r="G84" s="11">
        <f t="shared" si="23"/>
        <v>0.92210144927536231</v>
      </c>
      <c r="H84" s="11">
        <f t="shared" si="23"/>
        <v>0.83975738603013106</v>
      </c>
    </row>
    <row r="85" spans="2:9" x14ac:dyDescent="0.25">
      <c r="B85" s="42" t="s">
        <v>72</v>
      </c>
      <c r="C85" s="8" t="s">
        <v>17</v>
      </c>
      <c r="D85" s="9">
        <f>+VLOOKUP($B85,[1]Hoja4!$H:$L,5,0)</f>
        <v>332</v>
      </c>
      <c r="E85" s="9">
        <f>+VLOOKUP($B85,[1]Hoja4!$H:$L,3,0)</f>
        <v>257</v>
      </c>
      <c r="F85" s="9">
        <f>+VLOOKUP($B85,[1]Hoja4!$H:$L,4,0)</f>
        <v>3333</v>
      </c>
      <c r="G85" s="9">
        <f>+VLOOKUP($B85,[1]Hoja4!$H:$L,2,0)</f>
        <v>1091</v>
      </c>
      <c r="H85" s="10">
        <f>SUM(D85:G85)</f>
        <v>5013</v>
      </c>
      <c r="I85" s="64"/>
    </row>
    <row r="86" spans="2:9" x14ac:dyDescent="0.25">
      <c r="B86" s="43"/>
      <c r="C86" s="8" t="s">
        <v>18</v>
      </c>
      <c r="D86" s="9">
        <f>+VLOOKUP($B85,[1]Hoja4!$A:$E,5,0)</f>
        <v>373</v>
      </c>
      <c r="E86" s="9">
        <f>+VLOOKUP($B85,[1]Hoja4!$A:$E,3,0)</f>
        <v>285</v>
      </c>
      <c r="F86" s="9">
        <f>+VLOOKUP($B85,[1]Hoja4!$A:$E,4,0)</f>
        <v>3740</v>
      </c>
      <c r="G86" s="9">
        <f>+VLOOKUP($B85,[1]Hoja4!$A:$E,2,0)</f>
        <v>1157</v>
      </c>
      <c r="H86" s="10">
        <f>SUM(D86:G86)</f>
        <v>5555</v>
      </c>
    </row>
    <row r="87" spans="2:9" x14ac:dyDescent="0.25">
      <c r="B87" s="44"/>
      <c r="C87" s="8" t="s">
        <v>19</v>
      </c>
      <c r="D87" s="11">
        <f>IFERROR((D85/D86),0)</f>
        <v>0.89008042895442363</v>
      </c>
      <c r="E87" s="11">
        <f t="shared" ref="E87:H87" si="24">IFERROR((E85/E86),0)</f>
        <v>0.90175438596491231</v>
      </c>
      <c r="F87" s="11">
        <f t="shared" si="24"/>
        <v>0.89117647058823535</v>
      </c>
      <c r="G87" s="11">
        <f t="shared" si="24"/>
        <v>0.94295592048401033</v>
      </c>
      <c r="H87" s="11">
        <f t="shared" si="24"/>
        <v>0.90243024302430241</v>
      </c>
    </row>
    <row r="88" spans="2:9" x14ac:dyDescent="0.25">
      <c r="B88" s="42" t="s">
        <v>73</v>
      </c>
      <c r="C88" s="8" t="s">
        <v>17</v>
      </c>
      <c r="D88" s="9">
        <f>+VLOOKUP($B88,[1]Hoja4!$H:$L,5,0)</f>
        <v>76</v>
      </c>
      <c r="E88" s="9">
        <f>+VLOOKUP($B88,[1]Hoja4!$H:$L,3,0)</f>
        <v>177</v>
      </c>
      <c r="F88" s="9">
        <f>+VLOOKUP($B88,[1]Hoja4!$H:$L,4,0)</f>
        <v>2495</v>
      </c>
      <c r="G88" s="9">
        <f>+VLOOKUP($B88,[1]Hoja4!$H:$L,2,0)</f>
        <v>812</v>
      </c>
      <c r="H88" s="10">
        <f>SUM(D88:G88)</f>
        <v>3560</v>
      </c>
      <c r="I88" s="64"/>
    </row>
    <row r="89" spans="2:9" x14ac:dyDescent="0.25">
      <c r="B89" s="43"/>
      <c r="C89" s="8" t="s">
        <v>18</v>
      </c>
      <c r="D89" s="9">
        <f>+VLOOKUP($B88,[1]Hoja4!$A:$E,5,0)</f>
        <v>95</v>
      </c>
      <c r="E89" s="9">
        <f>+VLOOKUP($B88,[1]Hoja4!$A:$E,3,0)</f>
        <v>239</v>
      </c>
      <c r="F89" s="9">
        <f>+VLOOKUP($B88,[1]Hoja4!$A:$E,4,0)</f>
        <v>3048</v>
      </c>
      <c r="G89" s="9">
        <f>+VLOOKUP($B88,[1]Hoja4!$A:$E,2,0)</f>
        <v>885</v>
      </c>
      <c r="H89" s="10">
        <f>SUM(D89:G89)</f>
        <v>4267</v>
      </c>
    </row>
    <row r="90" spans="2:9" x14ac:dyDescent="0.25">
      <c r="B90" s="44"/>
      <c r="C90" s="8" t="s">
        <v>19</v>
      </c>
      <c r="D90" s="11">
        <f>IFERROR((D88/D89),0)</f>
        <v>0.8</v>
      </c>
      <c r="E90" s="11">
        <f t="shared" ref="E90:H90" si="25">IFERROR((E88/E89),0)</f>
        <v>0.7405857740585774</v>
      </c>
      <c r="F90" s="11">
        <f t="shared" si="25"/>
        <v>0.81856955380577423</v>
      </c>
      <c r="G90" s="11">
        <f t="shared" si="25"/>
        <v>0.91751412429378532</v>
      </c>
      <c r="H90" s="11">
        <f t="shared" si="25"/>
        <v>0.834309819545348</v>
      </c>
    </row>
    <row r="91" spans="2:9" x14ac:dyDescent="0.25">
      <c r="B91" s="42" t="s">
        <v>74</v>
      </c>
      <c r="C91" s="8" t="s">
        <v>17</v>
      </c>
      <c r="D91" s="9">
        <f>+VLOOKUP($B91,[1]Hoja4!$H:$L,5,0)</f>
        <v>200</v>
      </c>
      <c r="E91" s="9">
        <f>+VLOOKUP($B91,[1]Hoja4!$H:$L,3,0)</f>
        <v>207</v>
      </c>
      <c r="F91" s="9">
        <f>+VLOOKUP($B91,[1]Hoja4!$H:$L,4,0)</f>
        <v>5105</v>
      </c>
      <c r="G91" s="9">
        <f>+VLOOKUP($B91,[1]Hoja4!$H:$L,2,0)</f>
        <v>1146</v>
      </c>
      <c r="H91" s="10">
        <f>SUM(D91:G91)</f>
        <v>6658</v>
      </c>
      <c r="I91" s="64"/>
    </row>
    <row r="92" spans="2:9" x14ac:dyDescent="0.25">
      <c r="B92" s="43"/>
      <c r="C92" s="8" t="s">
        <v>18</v>
      </c>
      <c r="D92" s="9">
        <f>+VLOOKUP($B91,[1]Hoja4!$A:$E,5,0)</f>
        <v>262</v>
      </c>
      <c r="E92" s="9">
        <f>+VLOOKUP($B91,[1]Hoja4!$A:$E,3,0)</f>
        <v>280</v>
      </c>
      <c r="F92" s="9">
        <f>+VLOOKUP($B91,[1]Hoja4!$A:$E,4,0)</f>
        <v>6040</v>
      </c>
      <c r="G92" s="9">
        <f>+VLOOKUP($B91,[1]Hoja4!$A:$E,2,0)</f>
        <v>1253</v>
      </c>
      <c r="H92" s="10">
        <f>SUM(D92:G92)</f>
        <v>7835</v>
      </c>
    </row>
    <row r="93" spans="2:9" x14ac:dyDescent="0.25">
      <c r="B93" s="44"/>
      <c r="C93" s="8" t="s">
        <v>19</v>
      </c>
      <c r="D93" s="11">
        <f>IFERROR((D91/D92),0)</f>
        <v>0.76335877862595425</v>
      </c>
      <c r="E93" s="11">
        <f t="shared" ref="E93:H93" si="26">IFERROR((E91/E92),0)</f>
        <v>0.73928571428571432</v>
      </c>
      <c r="F93" s="11">
        <f t="shared" si="26"/>
        <v>0.8451986754966887</v>
      </c>
      <c r="G93" s="11">
        <f t="shared" si="26"/>
        <v>0.91460494812450122</v>
      </c>
      <c r="H93" s="11">
        <f t="shared" si="26"/>
        <v>0.84977664326738989</v>
      </c>
    </row>
    <row r="94" spans="2:9" x14ac:dyDescent="0.25">
      <c r="B94" s="42" t="s">
        <v>75</v>
      </c>
      <c r="C94" s="8" t="s">
        <v>17</v>
      </c>
      <c r="D94" s="9">
        <f>+VLOOKUP($B94,[1]Hoja4!$H:$L,5,0)</f>
        <v>591</v>
      </c>
      <c r="E94" s="9">
        <f>+VLOOKUP($B94,[1]Hoja4!$H:$L,3,0)</f>
        <v>784</v>
      </c>
      <c r="F94" s="9">
        <f>+VLOOKUP($B94,[1]Hoja4!$H:$L,4,0)</f>
        <v>3539</v>
      </c>
      <c r="G94" s="9">
        <f>+VLOOKUP($B94,[1]Hoja4!$H:$L,2,0)</f>
        <v>854</v>
      </c>
      <c r="H94" s="10">
        <f>SUM(D94:G94)</f>
        <v>5768</v>
      </c>
      <c r="I94" s="64"/>
    </row>
    <row r="95" spans="2:9" x14ac:dyDescent="0.25">
      <c r="B95" s="43"/>
      <c r="C95" s="8" t="s">
        <v>18</v>
      </c>
      <c r="D95" s="9">
        <f>+VLOOKUP($B94,[1]Hoja4!$A:$E,5,0)</f>
        <v>708</v>
      </c>
      <c r="E95" s="9">
        <f>+VLOOKUP($B94,[1]Hoja4!$A:$E,3,0)</f>
        <v>944</v>
      </c>
      <c r="F95" s="9">
        <f>+VLOOKUP($B94,[1]Hoja4!$A:$E,4,0)</f>
        <v>4139</v>
      </c>
      <c r="G95" s="9">
        <f>+VLOOKUP($B94,[1]Hoja4!$A:$E,2,0)</f>
        <v>901</v>
      </c>
      <c r="H95" s="10">
        <f>SUM(D95:G95)</f>
        <v>6692</v>
      </c>
    </row>
    <row r="96" spans="2:9" x14ac:dyDescent="0.25">
      <c r="B96" s="44"/>
      <c r="C96" s="8" t="s">
        <v>19</v>
      </c>
      <c r="D96" s="11">
        <f>IFERROR((D94/D95),0)</f>
        <v>0.8347457627118644</v>
      </c>
      <c r="E96" s="11">
        <f t="shared" ref="E96:H96" si="27">IFERROR((E94/E95),0)</f>
        <v>0.83050847457627119</v>
      </c>
      <c r="F96" s="11">
        <f t="shared" si="27"/>
        <v>0.85503744865909637</v>
      </c>
      <c r="G96" s="11">
        <f t="shared" si="27"/>
        <v>0.94783573806881238</v>
      </c>
      <c r="H96" s="11">
        <f t="shared" si="27"/>
        <v>0.86192468619246865</v>
      </c>
    </row>
    <row r="97" spans="2:9" x14ac:dyDescent="0.25">
      <c r="B97" s="42" t="s">
        <v>76</v>
      </c>
      <c r="C97" s="8" t="s">
        <v>17</v>
      </c>
      <c r="D97" s="9">
        <f>+VLOOKUP($B97,[1]Hoja4!$H:$L,5,0)</f>
        <v>194</v>
      </c>
      <c r="E97" s="9">
        <f>+VLOOKUP($B97,[1]Hoja4!$H:$L,3,0)</f>
        <v>217</v>
      </c>
      <c r="F97" s="9">
        <f>+VLOOKUP($B97,[1]Hoja4!$H:$L,4,0)</f>
        <v>3317</v>
      </c>
      <c r="G97" s="9">
        <f>+VLOOKUP($B97,[1]Hoja4!$H:$L,2,0)</f>
        <v>617</v>
      </c>
      <c r="H97" s="10">
        <f>SUM(D97:G97)</f>
        <v>4345</v>
      </c>
      <c r="I97" s="64"/>
    </row>
    <row r="98" spans="2:9" x14ac:dyDescent="0.25">
      <c r="B98" s="43"/>
      <c r="C98" s="8" t="s">
        <v>18</v>
      </c>
      <c r="D98" s="9">
        <f>+VLOOKUP($B97,[1]Hoja4!$A:$E,5,0)</f>
        <v>214</v>
      </c>
      <c r="E98" s="9">
        <f>+VLOOKUP($B97,[1]Hoja4!$A:$E,3,0)</f>
        <v>244</v>
      </c>
      <c r="F98" s="9">
        <f>+VLOOKUP($B97,[1]Hoja4!$A:$E,4,0)</f>
        <v>3609</v>
      </c>
      <c r="G98" s="9">
        <f>+VLOOKUP($B97,[1]Hoja4!$A:$E,2,0)</f>
        <v>664</v>
      </c>
      <c r="H98" s="10">
        <f>SUM(D98:G98)</f>
        <v>4731</v>
      </c>
    </row>
    <row r="99" spans="2:9" x14ac:dyDescent="0.25">
      <c r="B99" s="44"/>
      <c r="C99" s="8" t="s">
        <v>19</v>
      </c>
      <c r="D99" s="11">
        <f>IFERROR((D97/D98),0)</f>
        <v>0.90654205607476634</v>
      </c>
      <c r="E99" s="11">
        <f t="shared" ref="E99:H99" si="28">IFERROR((E97/E98),0)</f>
        <v>0.88934426229508201</v>
      </c>
      <c r="F99" s="11">
        <f t="shared" si="28"/>
        <v>0.91909116098642285</v>
      </c>
      <c r="G99" s="11">
        <f t="shared" si="28"/>
        <v>0.92921686746987953</v>
      </c>
      <c r="H99" s="11">
        <f t="shared" si="28"/>
        <v>0.91841048404142889</v>
      </c>
    </row>
    <row r="100" spans="2:9" x14ac:dyDescent="0.25">
      <c r="B100" s="42" t="s">
        <v>77</v>
      </c>
      <c r="C100" s="8" t="s">
        <v>17</v>
      </c>
      <c r="D100" s="9">
        <f>+VLOOKUP($B100,[1]Hoja4!$H:$L,5,0)</f>
        <v>174</v>
      </c>
      <c r="E100" s="9">
        <f>+VLOOKUP($B100,[1]Hoja4!$H:$L,3,0)</f>
        <v>404</v>
      </c>
      <c r="F100" s="9">
        <f>+VLOOKUP($B100,[1]Hoja4!$H:$L,4,0)</f>
        <v>2823</v>
      </c>
      <c r="G100" s="9">
        <f>+VLOOKUP($B100,[1]Hoja4!$H:$L,2,0)</f>
        <v>530</v>
      </c>
      <c r="H100" s="10">
        <f>SUM(D100:G100)</f>
        <v>3931</v>
      </c>
      <c r="I100" s="64"/>
    </row>
    <row r="101" spans="2:9" x14ac:dyDescent="0.25">
      <c r="B101" s="43"/>
      <c r="C101" s="8" t="s">
        <v>18</v>
      </c>
      <c r="D101" s="9">
        <f>+VLOOKUP($B100,[1]Hoja4!$A:$E,5,0)</f>
        <v>223</v>
      </c>
      <c r="E101" s="9">
        <f>+VLOOKUP($B100,[1]Hoja4!$A:$E,3,0)</f>
        <v>489</v>
      </c>
      <c r="F101" s="9">
        <f>+VLOOKUP($B100,[1]Hoja4!$A:$E,4,0)</f>
        <v>3324</v>
      </c>
      <c r="G101" s="9">
        <f>+VLOOKUP($B100,[1]Hoja4!$A:$E,2,0)</f>
        <v>557</v>
      </c>
      <c r="H101" s="10">
        <f>SUM(D101:G101)</f>
        <v>4593</v>
      </c>
    </row>
    <row r="102" spans="2:9" x14ac:dyDescent="0.25">
      <c r="B102" s="44"/>
      <c r="C102" s="8" t="s">
        <v>19</v>
      </c>
      <c r="D102" s="11">
        <f>IFERROR((D100/D101),0)</f>
        <v>0.78026905829596416</v>
      </c>
      <c r="E102" s="11">
        <f t="shared" ref="E102:H102" si="29">IFERROR((E100/E101),0)</f>
        <v>0.82617586912065444</v>
      </c>
      <c r="F102" s="11">
        <f t="shared" si="29"/>
        <v>0.84927797833935015</v>
      </c>
      <c r="G102" s="11">
        <f t="shared" si="29"/>
        <v>0.95152603231597843</v>
      </c>
      <c r="H102" s="11">
        <f t="shared" si="29"/>
        <v>0.8558676246462007</v>
      </c>
    </row>
    <row r="103" spans="2:9" x14ac:dyDescent="0.25">
      <c r="B103" s="42" t="s">
        <v>78</v>
      </c>
      <c r="C103" s="8" t="s">
        <v>17</v>
      </c>
      <c r="D103" s="9" t="s">
        <v>96</v>
      </c>
      <c r="E103" s="9" t="s">
        <v>96</v>
      </c>
      <c r="F103" s="9" t="s">
        <v>96</v>
      </c>
      <c r="G103" s="9" t="s">
        <v>96</v>
      </c>
      <c r="H103" s="10">
        <f>SUM(D103:G103)</f>
        <v>0</v>
      </c>
      <c r="I103" s="64"/>
    </row>
    <row r="104" spans="2:9" x14ac:dyDescent="0.25">
      <c r="B104" s="43"/>
      <c r="C104" s="8" t="s">
        <v>18</v>
      </c>
      <c r="D104" s="9" t="s">
        <v>96</v>
      </c>
      <c r="E104" s="9" t="s">
        <v>96</v>
      </c>
      <c r="F104" s="9" t="s">
        <v>96</v>
      </c>
      <c r="G104" s="9" t="s">
        <v>96</v>
      </c>
      <c r="H104" s="10">
        <f>SUM(D104:G104)</f>
        <v>0</v>
      </c>
    </row>
    <row r="105" spans="2:9" x14ac:dyDescent="0.25">
      <c r="B105" s="44"/>
      <c r="C105" s="8" t="s">
        <v>19</v>
      </c>
      <c r="D105" s="9" t="s">
        <v>96</v>
      </c>
      <c r="E105" s="9" t="s">
        <v>96</v>
      </c>
      <c r="F105" s="9" t="s">
        <v>96</v>
      </c>
      <c r="G105" s="9" t="s">
        <v>96</v>
      </c>
      <c r="H105" s="11">
        <f t="shared" ref="H105" si="30">IFERROR((H103/H104),0)</f>
        <v>0</v>
      </c>
    </row>
    <row r="106" spans="2:9" x14ac:dyDescent="0.25">
      <c r="B106" s="42" t="s">
        <v>79</v>
      </c>
      <c r="C106" s="8" t="s">
        <v>17</v>
      </c>
      <c r="D106" s="9">
        <f>+VLOOKUP($B106,[1]Hoja4!$H:$L,5,0)</f>
        <v>200</v>
      </c>
      <c r="E106" s="9">
        <f>+VLOOKUP($B106,[1]Hoja4!$H:$L,3,0)</f>
        <v>104</v>
      </c>
      <c r="F106" s="9">
        <f>+VLOOKUP($B106,[1]Hoja4!$H:$L,4,0)</f>
        <v>2807</v>
      </c>
      <c r="G106" s="9">
        <f>+VLOOKUP($B106,[1]Hoja4!$H:$L,2,0)</f>
        <v>875</v>
      </c>
      <c r="H106" s="10">
        <f>SUM(D106:G106)</f>
        <v>3986</v>
      </c>
      <c r="I106" s="64"/>
    </row>
    <row r="107" spans="2:9" x14ac:dyDescent="0.25">
      <c r="B107" s="43"/>
      <c r="C107" s="8" t="s">
        <v>18</v>
      </c>
      <c r="D107" s="9">
        <f>+VLOOKUP($B106,[1]Hoja4!$A:$E,5,0)</f>
        <v>225</v>
      </c>
      <c r="E107" s="9">
        <f>+VLOOKUP($B106,[1]Hoja4!$A:$E,3,0)</f>
        <v>113</v>
      </c>
      <c r="F107" s="9">
        <f>+VLOOKUP($B106,[1]Hoja4!$A:$E,4,0)</f>
        <v>3066</v>
      </c>
      <c r="G107" s="9">
        <f>+VLOOKUP($B106,[1]Hoja4!$A:$E,2,0)</f>
        <v>906</v>
      </c>
      <c r="H107" s="10">
        <f>SUM(D107:G107)</f>
        <v>4310</v>
      </c>
    </row>
    <row r="108" spans="2:9" x14ac:dyDescent="0.25">
      <c r="B108" s="44"/>
      <c r="C108" s="8" t="s">
        <v>19</v>
      </c>
      <c r="D108" s="11">
        <f>IFERROR((D106/D107),0)</f>
        <v>0.88888888888888884</v>
      </c>
      <c r="E108" s="11">
        <f t="shared" ref="E108:H108" si="31">IFERROR((E106/E107),0)</f>
        <v>0.92035398230088494</v>
      </c>
      <c r="F108" s="11">
        <f t="shared" si="31"/>
        <v>0.91552511415525117</v>
      </c>
      <c r="G108" s="11">
        <f t="shared" si="31"/>
        <v>0.9657836644591612</v>
      </c>
      <c r="H108" s="11">
        <f t="shared" si="31"/>
        <v>0.92482598607888633</v>
      </c>
    </row>
    <row r="109" spans="2:9" x14ac:dyDescent="0.25">
      <c r="B109" s="42" t="s">
        <v>80</v>
      </c>
      <c r="C109" s="8" t="s">
        <v>17</v>
      </c>
      <c r="D109" s="9">
        <f>+VLOOKUP($B109,[1]Hoja4!$H:$L,5,0)</f>
        <v>41</v>
      </c>
      <c r="E109" s="9">
        <f>+VLOOKUP($B109,[1]Hoja4!$H:$L,3,0)</f>
        <v>12</v>
      </c>
      <c r="F109" s="9">
        <f>+VLOOKUP($B109,[1]Hoja4!$H:$L,4,0)</f>
        <v>1905</v>
      </c>
      <c r="G109" s="9">
        <f>+VLOOKUP($B109,[1]Hoja4!$H:$L,2,0)</f>
        <v>139</v>
      </c>
      <c r="H109" s="10">
        <f>SUM(D109:G109)</f>
        <v>2097</v>
      </c>
      <c r="I109" s="64"/>
    </row>
    <row r="110" spans="2:9" x14ac:dyDescent="0.25">
      <c r="B110" s="43"/>
      <c r="C110" s="8" t="s">
        <v>18</v>
      </c>
      <c r="D110" s="9">
        <f>+VLOOKUP($B109,[1]Hoja4!$A:$E,5,0)</f>
        <v>56</v>
      </c>
      <c r="E110" s="9">
        <f>+VLOOKUP($B109,[1]Hoja4!$A:$E,3,0)</f>
        <v>13</v>
      </c>
      <c r="F110" s="9">
        <f>+VLOOKUP($B109,[1]Hoja4!$A:$E,4,0)</f>
        <v>2325</v>
      </c>
      <c r="G110" s="9">
        <f>+VLOOKUP($B109,[1]Hoja4!$A:$E,2,0)</f>
        <v>175</v>
      </c>
      <c r="H110" s="10">
        <f>SUM(D110:G110)</f>
        <v>2569</v>
      </c>
    </row>
    <row r="111" spans="2:9" x14ac:dyDescent="0.25">
      <c r="B111" s="44"/>
      <c r="C111" s="8" t="s">
        <v>19</v>
      </c>
      <c r="D111" s="11">
        <f>IFERROR((D109/D110),0)</f>
        <v>0.7321428571428571</v>
      </c>
      <c r="E111" s="11">
        <f t="shared" ref="E111:H111" si="32">IFERROR((E109/E110),0)</f>
        <v>0.92307692307692313</v>
      </c>
      <c r="F111" s="11">
        <f t="shared" si="32"/>
        <v>0.8193548387096774</v>
      </c>
      <c r="G111" s="11">
        <f t="shared" si="32"/>
        <v>0.79428571428571426</v>
      </c>
      <c r="H111" s="11">
        <f t="shared" si="32"/>
        <v>0.81627092253795253</v>
      </c>
    </row>
    <row r="112" spans="2:9" x14ac:dyDescent="0.25">
      <c r="B112" s="42" t="s">
        <v>81</v>
      </c>
      <c r="C112" s="8" t="s">
        <v>17</v>
      </c>
      <c r="D112" s="9">
        <f>+VLOOKUP($B112,[1]Hoja4!$H:$L,5,0)</f>
        <v>158</v>
      </c>
      <c r="E112" s="9">
        <f>+VLOOKUP($B112,[1]Hoja4!$H:$L,3,0)</f>
        <v>161</v>
      </c>
      <c r="F112" s="9">
        <f>+VLOOKUP($B112,[1]Hoja4!$H:$L,4,0)</f>
        <v>2556</v>
      </c>
      <c r="G112" s="9">
        <f>+VLOOKUP($B112,[1]Hoja4!$H:$L,2,0)</f>
        <v>907</v>
      </c>
      <c r="H112" s="10">
        <f>SUM(D112:G112)</f>
        <v>3782</v>
      </c>
      <c r="I112" s="64"/>
    </row>
    <row r="113" spans="2:11" x14ac:dyDescent="0.25">
      <c r="B113" s="43"/>
      <c r="C113" s="8" t="s">
        <v>18</v>
      </c>
      <c r="D113" s="9">
        <f>+VLOOKUP($B112,[1]Hoja4!$A:$E,5,0)</f>
        <v>204</v>
      </c>
      <c r="E113" s="9">
        <f>+VLOOKUP($B112,[1]Hoja4!$A:$E,3,0)</f>
        <v>260</v>
      </c>
      <c r="F113" s="9">
        <f>+VLOOKUP($B112,[1]Hoja4!$A:$E,4,0)</f>
        <v>3222</v>
      </c>
      <c r="G113" s="9">
        <f>+VLOOKUP($B112,[1]Hoja4!$A:$E,2,0)</f>
        <v>1041</v>
      </c>
      <c r="H113" s="10">
        <f>SUM(D113:G113)</f>
        <v>4727</v>
      </c>
    </row>
    <row r="114" spans="2:11" x14ac:dyDescent="0.25">
      <c r="B114" s="44"/>
      <c r="C114" s="8" t="s">
        <v>19</v>
      </c>
      <c r="D114" s="11">
        <f>IFERROR((D112/D113),0)</f>
        <v>0.77450980392156865</v>
      </c>
      <c r="E114" s="11">
        <f t="shared" ref="E114:H114" si="33">IFERROR((E112/E113),0)</f>
        <v>0.61923076923076925</v>
      </c>
      <c r="F114" s="11">
        <f t="shared" si="33"/>
        <v>0.79329608938547491</v>
      </c>
      <c r="G114" s="11">
        <f t="shared" si="33"/>
        <v>0.8712776176753122</v>
      </c>
      <c r="H114" s="11">
        <f t="shared" si="33"/>
        <v>0.8000846202665538</v>
      </c>
    </row>
    <row r="115" spans="2:11" x14ac:dyDescent="0.25">
      <c r="B115" s="42" t="s">
        <v>82</v>
      </c>
      <c r="C115" s="8" t="s">
        <v>17</v>
      </c>
      <c r="D115" s="9">
        <f>+VLOOKUP($B115,[1]Hoja4!$H:$L,5,0)</f>
        <v>53</v>
      </c>
      <c r="E115" s="9">
        <f>+VLOOKUP($B115,[1]Hoja4!$H:$L,3,0)</f>
        <v>13</v>
      </c>
      <c r="F115" s="9">
        <f>+VLOOKUP($B115,[1]Hoja4!$H:$L,4,0)</f>
        <v>917</v>
      </c>
      <c r="G115" s="9">
        <f>+VLOOKUP($B115,[1]Hoja4!$H:$L,2,0)</f>
        <v>295</v>
      </c>
      <c r="H115" s="10">
        <f>SUM(D115:G115)</f>
        <v>1278</v>
      </c>
      <c r="I115" s="64"/>
    </row>
    <row r="116" spans="2:11" x14ac:dyDescent="0.25">
      <c r="B116" s="43"/>
      <c r="C116" s="8" t="s">
        <v>18</v>
      </c>
      <c r="D116" s="9">
        <f>+VLOOKUP($B115,[1]Hoja4!$A:$E,5,0)</f>
        <v>98</v>
      </c>
      <c r="E116" s="9">
        <f>+VLOOKUP($B115,[1]Hoja4!$A:$E,3,0)</f>
        <v>29</v>
      </c>
      <c r="F116" s="9">
        <f>+VLOOKUP($B115,[1]Hoja4!$A:$E,4,0)</f>
        <v>1420</v>
      </c>
      <c r="G116" s="9">
        <f>+VLOOKUP($B115,[1]Hoja4!$A:$E,2,0)</f>
        <v>477</v>
      </c>
      <c r="H116" s="10">
        <f>SUM(D116:G116)</f>
        <v>2024</v>
      </c>
    </row>
    <row r="117" spans="2:11" x14ac:dyDescent="0.25">
      <c r="B117" s="44"/>
      <c r="C117" s="8" t="s">
        <v>19</v>
      </c>
      <c r="D117" s="11">
        <f>IFERROR((D115/D116),0)</f>
        <v>0.54081632653061229</v>
      </c>
      <c r="E117" s="11">
        <f t="shared" ref="E117:H117" si="34">IFERROR((E115/E116),0)</f>
        <v>0.44827586206896552</v>
      </c>
      <c r="F117" s="11">
        <f t="shared" si="34"/>
        <v>0.64577464788732397</v>
      </c>
      <c r="G117" s="11">
        <f t="shared" si="34"/>
        <v>0.61844863731656186</v>
      </c>
      <c r="H117" s="11">
        <f t="shared" si="34"/>
        <v>0.63142292490118579</v>
      </c>
    </row>
    <row r="118" spans="2:11" x14ac:dyDescent="0.25">
      <c r="B118" s="73" t="s">
        <v>53</v>
      </c>
      <c r="C118" s="12" t="s">
        <v>17</v>
      </c>
      <c r="D118" s="10">
        <f>D14+D16+D19+D22+D25+D28+D31+D34+D37+D40+D43+D46+D49+D55+D58+D64+D79+D82+D85+D88+D91+D94+D97+D100+D106+D109+D112+D115+D67+D70+D73+D76+D61</f>
        <v>7196</v>
      </c>
      <c r="E118" s="10">
        <f>E14+E16+E19+E22+E25+E28+E31+E34+E37+E40+E43+E46+E49+E55+E58+E64+E79+E82+E85+E88+E91+E94+E97+E100+E106+E109+E112+E115+E67+E70+E73+E76+E61</f>
        <v>8203</v>
      </c>
      <c r="F118" s="10">
        <f>F14+F16+F19+F22+F25+F28+F31+F34+F37+F40+F43+F46+F49+F55+F58+F64+F79+F82+F85+F88+F91+F94+F97+F100+F106+F109+F112+F115+F67+F70+F73+F76+F61</f>
        <v>103286</v>
      </c>
      <c r="G118" s="10">
        <f>G14+G16+G19+G22+G25+G28+G31+G34+G37+G40+G43+G46+G49+G55+G58+G64+G79+G82+G85+G88+G91+G94+G97+G100+G106+G109+G112+G115+G67+G70+G73+G76+G61</f>
        <v>29633</v>
      </c>
      <c r="H118" s="10">
        <f>H13+H16+H19+H22+H25+H28+H31+H34+H37+H40+H43+H46+H49+H52+H55+H58+H64+H79+H82+H85+H88+H91+H94+H97+H100+H103+H106+H109+H112+H115+H67+H70+H73+H76+H61</f>
        <v>147918</v>
      </c>
      <c r="I118" s="64"/>
    </row>
    <row r="119" spans="2:11" x14ac:dyDescent="0.25">
      <c r="B119" s="73"/>
      <c r="C119" s="12" t="s">
        <v>18</v>
      </c>
      <c r="D119" s="10">
        <f>D13+D17+D20+D23+D26+D29+D32+D35+D38+D41+D44+D47+D50+D56+D59+D65+D80+D83+D86+D89+D92+D95+D98+D101+D107+D110+D113+D116+D68+D71+D74+D77+D62</f>
        <v>8953</v>
      </c>
      <c r="E119" s="10">
        <f>E13+E17+E20+E23+E26+E29+E32+E35+E38+E41+E44+E47+E50+E56+E59+E65+E80+E83+E86+E89+E92+E95+E98+E101+E107+E110+E113+E116+E68+E71+E74+E77+E62</f>
        <v>10265</v>
      </c>
      <c r="F119" s="10">
        <f>F13+F17+F20+F23+F26+F29+F32+F35+F38+F41+F44+F47+F50+F56+F59+F65+F80+F83+F86+F89+F92+F95+F98+F101+F107+F110+F113+F116+F68+F71+F74+F77+F62</f>
        <v>125335</v>
      </c>
      <c r="G119" s="10">
        <f>G13+G17+G20+G23+G26+G29+G32+G35+G38+G41+G44+G47+G50+G56+G59+G65+G80+G83+G86+G89+G92+G95+G98+G101+G107+G110+G113+G116+G68+G71+G74+G77+G62</f>
        <v>32535</v>
      </c>
      <c r="H119" s="10">
        <f>H14+H17+H20+H23+H26+H29+H32+H35+H38+H41+H44+H47+H50+H53+H56+H59+H65+H80+H83+H86+H89+H92+H95+H98+H101+H104+H107+H110+H113+H116+H68+H71+H74+H77+H62</f>
        <v>177488</v>
      </c>
    </row>
    <row r="120" spans="2:11" x14ac:dyDescent="0.25">
      <c r="B120" s="73"/>
      <c r="C120" s="12" t="s">
        <v>19</v>
      </c>
      <c r="D120" s="13">
        <f>IFERROR((D118/D119),0)</f>
        <v>0.80375293197810793</v>
      </c>
      <c r="E120" s="13">
        <f t="shared" ref="E120:H120" si="35">IFERROR((E118/E119),0)</f>
        <v>0.79912323429128107</v>
      </c>
      <c r="F120" s="13">
        <f t="shared" si="35"/>
        <v>0.82407946702836399</v>
      </c>
      <c r="G120" s="13">
        <f t="shared" si="35"/>
        <v>0.91080374980789913</v>
      </c>
      <c r="H120" s="40">
        <f t="shared" si="35"/>
        <v>0.83339718741548729</v>
      </c>
      <c r="K120" s="65"/>
    </row>
    <row r="121" spans="2:11" x14ac:dyDescent="0.25">
      <c r="I121" s="64"/>
    </row>
    <row r="124" spans="2:11" x14ac:dyDescent="0.25">
      <c r="I124" s="64"/>
    </row>
    <row r="127" spans="2:11" x14ac:dyDescent="0.25">
      <c r="I127" s="64"/>
    </row>
    <row r="130" spans="9:9" x14ac:dyDescent="0.25">
      <c r="I130" s="64"/>
    </row>
  </sheetData>
  <mergeCells count="10">
    <mergeCell ref="C10:F10"/>
    <mergeCell ref="I10:L10"/>
    <mergeCell ref="B12:C12"/>
    <mergeCell ref="B118:B120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E1D77-9E5F-4EA1-81D1-1FEB60ED0B6A}">
  <dimension ref="B2:E49"/>
  <sheetViews>
    <sheetView showGridLines="0" zoomScale="85" zoomScaleNormal="85" workbookViewId="0">
      <selection activeCell="K18" sqref="K18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8" t="s">
        <v>21</v>
      </c>
      <c r="C2" s="68"/>
      <c r="D2" s="68"/>
      <c r="E2" s="68"/>
    </row>
    <row r="3" spans="2:5" ht="15" x14ac:dyDescent="0.2">
      <c r="B3" s="69" t="s">
        <v>22</v>
      </c>
      <c r="C3" s="69"/>
      <c r="D3" s="69"/>
      <c r="E3" s="69"/>
    </row>
    <row r="4" spans="2:5" ht="15" x14ac:dyDescent="0.25">
      <c r="B4" s="68" t="s">
        <v>1</v>
      </c>
      <c r="C4" s="68"/>
      <c r="D4" s="68"/>
      <c r="E4" s="68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88</v>
      </c>
    </row>
    <row r="7" spans="2:5" ht="15" x14ac:dyDescent="0.25">
      <c r="B7" s="25" t="s">
        <v>3</v>
      </c>
      <c r="C7" s="60">
        <v>2017</v>
      </c>
    </row>
    <row r="8" spans="2:5" ht="15" x14ac:dyDescent="0.25">
      <c r="B8" s="25" t="s">
        <v>4</v>
      </c>
      <c r="C8" s="25" t="s">
        <v>134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4" t="s">
        <v>24</v>
      </c>
      <c r="D10" s="74"/>
      <c r="E10" s="74"/>
    </row>
    <row r="11" spans="2:5" x14ac:dyDescent="0.2">
      <c r="C11" s="74"/>
      <c r="D11" s="74"/>
      <c r="E11" s="74"/>
    </row>
    <row r="13" spans="2:5" ht="43.5" customHeight="1" x14ac:dyDescent="0.2">
      <c r="B13" s="63" t="s">
        <v>9</v>
      </c>
      <c r="C13" s="28" t="s">
        <v>25</v>
      </c>
      <c r="D13" s="28" t="s">
        <v>26</v>
      </c>
      <c r="E13" s="63" t="s">
        <v>27</v>
      </c>
    </row>
    <row r="14" spans="2:5" x14ac:dyDescent="0.2">
      <c r="B14" s="29" t="s">
        <v>54</v>
      </c>
      <c r="C14" s="30">
        <f>VLOOKUP(B14,[1]Hoja4!$O:$T,6,0)</f>
        <v>80</v>
      </c>
      <c r="D14" s="30">
        <f>VLOOKUP(B14,[1]Hoja4!$A:$F,6,0)</f>
        <v>6616</v>
      </c>
      <c r="E14" s="31">
        <f t="shared" ref="E14:E49" si="0">IFERROR((C14/D14),0)</f>
        <v>1.2091898428053204E-2</v>
      </c>
    </row>
    <row r="15" spans="2:5" x14ac:dyDescent="0.2">
      <c r="B15" s="29" t="s">
        <v>55</v>
      </c>
      <c r="C15" s="30">
        <f>VLOOKUP(B15,[1]Hoja4!$O:$T,6,0)</f>
        <v>401</v>
      </c>
      <c r="D15" s="30">
        <f>VLOOKUP(B15,[1]Hoja4!$A:$F,6,0)</f>
        <v>13664</v>
      </c>
      <c r="E15" s="31">
        <f t="shared" si="0"/>
        <v>2.9347189695550353E-2</v>
      </c>
    </row>
    <row r="16" spans="2:5" x14ac:dyDescent="0.2">
      <c r="B16" s="29" t="s">
        <v>56</v>
      </c>
      <c r="C16" s="30">
        <f>VLOOKUP(B16,[1]Hoja4!$O:$T,6,0)</f>
        <v>115</v>
      </c>
      <c r="D16" s="30">
        <f>VLOOKUP(B16,[1]Hoja4!$A:$F,6,0)</f>
        <v>4401</v>
      </c>
      <c r="E16" s="31">
        <f t="shared" si="0"/>
        <v>2.6130424903431038E-2</v>
      </c>
    </row>
    <row r="17" spans="2:5" x14ac:dyDescent="0.2">
      <c r="B17" s="29" t="s">
        <v>57</v>
      </c>
      <c r="C17" s="30">
        <f>VLOOKUP(B17,[1]Hoja4!$O:$T,6,0)</f>
        <v>495</v>
      </c>
      <c r="D17" s="30">
        <f>VLOOKUP(B17,[1]Hoja4!$A:$F,6,0)</f>
        <v>6385</v>
      </c>
      <c r="E17" s="31">
        <f t="shared" si="0"/>
        <v>7.752545027407988E-2</v>
      </c>
    </row>
    <row r="18" spans="2:5" x14ac:dyDescent="0.2">
      <c r="B18" s="29" t="s">
        <v>58</v>
      </c>
      <c r="C18" s="30">
        <f>VLOOKUP(B18,[1]Hoja4!$O:$T,6,0)</f>
        <v>147</v>
      </c>
      <c r="D18" s="30">
        <f>VLOOKUP(B18,[1]Hoja4!$A:$F,6,0)</f>
        <v>4716</v>
      </c>
      <c r="E18" s="31">
        <f t="shared" si="0"/>
        <v>3.1170483460559797E-2</v>
      </c>
    </row>
    <row r="19" spans="2:5" x14ac:dyDescent="0.2">
      <c r="B19" s="29" t="s">
        <v>59</v>
      </c>
      <c r="C19" s="30">
        <f>VLOOKUP(B19,[1]Hoja4!$O:$T,6,0)</f>
        <v>68</v>
      </c>
      <c r="D19" s="30">
        <f>VLOOKUP(B19,[1]Hoja4!$A:$F,6,0)</f>
        <v>5474</v>
      </c>
      <c r="E19" s="31">
        <f t="shared" si="0"/>
        <v>1.2422360248447204E-2</v>
      </c>
    </row>
    <row r="20" spans="2:5" x14ac:dyDescent="0.2">
      <c r="B20" s="29" t="s">
        <v>60</v>
      </c>
      <c r="C20" s="30">
        <f>VLOOKUP(B20,[1]Hoja4!$O:$T,6,0)</f>
        <v>46</v>
      </c>
      <c r="D20" s="30">
        <f>VLOOKUP(B20,[1]Hoja4!$A:$F,6,0)</f>
        <v>3664</v>
      </c>
      <c r="E20" s="31">
        <f t="shared" si="0"/>
        <v>1.2554585152838428E-2</v>
      </c>
    </row>
    <row r="21" spans="2:5" x14ac:dyDescent="0.2">
      <c r="B21" s="29" t="s">
        <v>61</v>
      </c>
      <c r="C21" s="30">
        <f>VLOOKUP(B21,[1]Hoja4!$O:$T,6,0)</f>
        <v>209</v>
      </c>
      <c r="D21" s="30">
        <f>VLOOKUP(B21,[1]Hoja4!$A:$F,6,0)</f>
        <v>3065</v>
      </c>
      <c r="E21" s="31">
        <f t="shared" si="0"/>
        <v>6.8189233278955957E-2</v>
      </c>
    </row>
    <row r="22" spans="2:5" x14ac:dyDescent="0.2">
      <c r="B22" s="29" t="s">
        <v>62</v>
      </c>
      <c r="C22" s="30">
        <f>VLOOKUP(B22,[1]Hoja4!$O:$T,6,0)</f>
        <v>42</v>
      </c>
      <c r="D22" s="30">
        <f>VLOOKUP(B22,[1]Hoja4!$A:$F,6,0)</f>
        <v>2651</v>
      </c>
      <c r="E22" s="31">
        <f t="shared" si="0"/>
        <v>1.5843078083741986E-2</v>
      </c>
    </row>
    <row r="23" spans="2:5" x14ac:dyDescent="0.2">
      <c r="B23" s="29" t="s">
        <v>63</v>
      </c>
      <c r="C23" s="30">
        <f>VLOOKUP(B23,[1]Hoja4!$O:$T,6,0)</f>
        <v>119</v>
      </c>
      <c r="D23" s="30">
        <f>VLOOKUP(B23,[1]Hoja4!$A:$F,6,0)</f>
        <v>4085</v>
      </c>
      <c r="E23" s="31">
        <f t="shared" si="0"/>
        <v>2.9130966952264383E-2</v>
      </c>
    </row>
    <row r="24" spans="2:5" x14ac:dyDescent="0.2">
      <c r="B24" s="29" t="s">
        <v>64</v>
      </c>
      <c r="C24" s="30">
        <f>VLOOKUP(B24,[1]Hoja4!$O:$T,6,0)</f>
        <v>61</v>
      </c>
      <c r="D24" s="30">
        <f>VLOOKUP(B24,[1]Hoja4!$A:$F,6,0)</f>
        <v>4598</v>
      </c>
      <c r="E24" s="31">
        <f t="shared" si="0"/>
        <v>1.3266637668551544E-2</v>
      </c>
    </row>
    <row r="25" spans="2:5" x14ac:dyDescent="0.2">
      <c r="B25" s="29" t="s">
        <v>65</v>
      </c>
      <c r="C25" s="30">
        <f>VLOOKUP(B25,[1]Hoja4!$O:$T,6,0)</f>
        <v>17</v>
      </c>
      <c r="D25" s="30">
        <f>VLOOKUP(B25,[1]Hoja4!$A:$F,6,0)</f>
        <v>2066</v>
      </c>
      <c r="E25" s="31">
        <f t="shared" si="0"/>
        <v>8.2284607938044527E-3</v>
      </c>
    </row>
    <row r="26" spans="2:5" x14ac:dyDescent="0.2">
      <c r="B26" s="29" t="s">
        <v>66</v>
      </c>
      <c r="C26" s="30">
        <f>VLOOKUP(B26,[1]Hoja4!$O:$T,6,0)</f>
        <v>34</v>
      </c>
      <c r="D26" s="30">
        <f>VLOOKUP(B26,[1]Hoja4!$A:$F,6,0)</f>
        <v>2076</v>
      </c>
      <c r="E26" s="31">
        <f t="shared" si="0"/>
        <v>1.6377649325626204E-2</v>
      </c>
    </row>
    <row r="27" spans="2:5" x14ac:dyDescent="0.2">
      <c r="B27" s="29" t="s">
        <v>67</v>
      </c>
      <c r="C27" s="30" t="s">
        <v>96</v>
      </c>
      <c r="D27" s="30" t="s">
        <v>96</v>
      </c>
      <c r="E27" s="31">
        <f t="shared" si="0"/>
        <v>0</v>
      </c>
    </row>
    <row r="28" spans="2:5" x14ac:dyDescent="0.2">
      <c r="B28" s="29" t="s">
        <v>68</v>
      </c>
      <c r="C28" s="30">
        <f>VLOOKUP(B28,[1]Hoja4!$O:$T,6,0)</f>
        <v>26</v>
      </c>
      <c r="D28" s="30">
        <f>VLOOKUP(B28,[1]Hoja4!$A:$F,6,0)</f>
        <v>4408</v>
      </c>
      <c r="E28" s="31">
        <f t="shared" si="0"/>
        <v>5.8983666061705993E-3</v>
      </c>
    </row>
    <row r="29" spans="2:5" x14ac:dyDescent="0.2">
      <c r="B29" s="29" t="s">
        <v>95</v>
      </c>
      <c r="C29" s="30">
        <f>VLOOKUP(B29,[1]Hoja4!$O:$T,6,0)</f>
        <v>277</v>
      </c>
      <c r="D29" s="30">
        <f>VLOOKUP(B29,[1]Hoja4!$A:$F,6,0)</f>
        <v>6092</v>
      </c>
      <c r="E29" s="31">
        <f t="shared" si="0"/>
        <v>4.5469468154957324E-2</v>
      </c>
    </row>
    <row r="30" spans="2:5" x14ac:dyDescent="0.2">
      <c r="B30" s="29" t="s">
        <v>92</v>
      </c>
      <c r="C30" s="30">
        <f>VLOOKUP(B30,[1]Hoja4!$O:$T,6,0)</f>
        <v>276</v>
      </c>
      <c r="D30" s="30">
        <f>VLOOKUP(B30,[1]Hoja4!$A:$F,6,0)</f>
        <v>11826</v>
      </c>
      <c r="E30" s="31">
        <f t="shared" si="0"/>
        <v>2.3338406900050734E-2</v>
      </c>
    </row>
    <row r="31" spans="2:5" x14ac:dyDescent="0.2">
      <c r="B31" s="29" t="s">
        <v>69</v>
      </c>
      <c r="C31" s="30">
        <f>VLOOKUP(B31,[1]Hoja4!$O:$T,6,0)</f>
        <v>98</v>
      </c>
      <c r="D31" s="30">
        <f>VLOOKUP(B31,[1]Hoja4!$A:$F,6,0)</f>
        <v>3128</v>
      </c>
      <c r="E31" s="31">
        <f t="shared" si="0"/>
        <v>3.1329923273657287E-2</v>
      </c>
    </row>
    <row r="32" spans="2:5" x14ac:dyDescent="0.2">
      <c r="B32" s="29" t="s">
        <v>89</v>
      </c>
      <c r="C32" s="30">
        <f>VLOOKUP(B32,[1]Hoja4!$O:$T,6,0)</f>
        <v>152</v>
      </c>
      <c r="D32" s="30">
        <f>VLOOKUP(B32,[1]Hoja4!$A:$F,6,0)</f>
        <v>5956</v>
      </c>
      <c r="E32" s="31">
        <f t="shared" si="0"/>
        <v>2.552048354600403E-2</v>
      </c>
    </row>
    <row r="33" spans="2:5" x14ac:dyDescent="0.2">
      <c r="B33" s="29" t="s">
        <v>91</v>
      </c>
      <c r="C33" s="30">
        <f>VLOOKUP(B33,[1]Hoja4!$O:$T,6,0)</f>
        <v>473</v>
      </c>
      <c r="D33" s="30">
        <f>VLOOKUP(B33,[1]Hoja4!$A:$F,6,0)</f>
        <v>17883</v>
      </c>
      <c r="E33" s="31">
        <f t="shared" si="0"/>
        <v>2.6449700833193535E-2</v>
      </c>
    </row>
    <row r="34" spans="2:5" x14ac:dyDescent="0.2">
      <c r="B34" s="29" t="s">
        <v>94</v>
      </c>
      <c r="C34" s="30">
        <f>VLOOKUP(B34,[1]Hoja4!$O:$T,6,0)</f>
        <v>227</v>
      </c>
      <c r="D34" s="30">
        <f>VLOOKUP(B34,[1]Hoja4!$A:$F,6,0)</f>
        <v>6063</v>
      </c>
      <c r="E34" s="31">
        <f t="shared" si="0"/>
        <v>3.7440211116608939E-2</v>
      </c>
    </row>
    <row r="35" spans="2:5" x14ac:dyDescent="0.2">
      <c r="B35" s="29" t="s">
        <v>93</v>
      </c>
      <c r="C35" s="30">
        <f>VLOOKUP(B35,[1]Hoja4!$O:$T,6,0)</f>
        <v>255</v>
      </c>
      <c r="D35" s="30">
        <f>VLOOKUP(B35,[1]Hoja4!$A:$F,6,0)</f>
        <v>4602</v>
      </c>
      <c r="E35" s="31">
        <f t="shared" si="0"/>
        <v>5.5410691003911342E-2</v>
      </c>
    </row>
    <row r="36" spans="2:5" x14ac:dyDescent="0.2">
      <c r="B36" s="29" t="s">
        <v>70</v>
      </c>
      <c r="C36" s="30">
        <f>VLOOKUP(B36,[1]Hoja4!$O:$T,6,0)</f>
        <v>8</v>
      </c>
      <c r="D36" s="30">
        <f>VLOOKUP(B36,[1]Hoja4!$A:$F,6,0)</f>
        <v>1655</v>
      </c>
      <c r="E36" s="31">
        <f t="shared" si="0"/>
        <v>4.8338368580060423E-3</v>
      </c>
    </row>
    <row r="37" spans="2:5" x14ac:dyDescent="0.2">
      <c r="B37" s="29" t="s">
        <v>71</v>
      </c>
      <c r="C37" s="30">
        <f>VLOOKUP(B37,[1]Hoja4!$O:$T,6,0)</f>
        <v>41</v>
      </c>
      <c r="D37" s="30">
        <f>VLOOKUP(B37,[1]Hoja4!$A:$F,6,0)</f>
        <v>5111</v>
      </c>
      <c r="E37" s="31">
        <f t="shared" si="0"/>
        <v>8.0219135198591265E-3</v>
      </c>
    </row>
    <row r="38" spans="2:5" x14ac:dyDescent="0.2">
      <c r="B38" s="29" t="s">
        <v>72</v>
      </c>
      <c r="C38" s="30">
        <f>VLOOKUP(B38,[1]Hoja4!$O:$T,6,0)</f>
        <v>135</v>
      </c>
      <c r="D38" s="30">
        <f>VLOOKUP(B38,[1]Hoja4!$A:$F,6,0)</f>
        <v>5555</v>
      </c>
      <c r="E38" s="31">
        <f t="shared" si="0"/>
        <v>2.4302430243024302E-2</v>
      </c>
    </row>
    <row r="39" spans="2:5" x14ac:dyDescent="0.2">
      <c r="B39" s="29" t="s">
        <v>73</v>
      </c>
      <c r="C39" s="30">
        <f>VLOOKUP(B39,[1]Hoja4!$O:$T,6,0)</f>
        <v>92</v>
      </c>
      <c r="D39" s="30">
        <f>VLOOKUP(B39,[1]Hoja4!$A:$F,6,0)</f>
        <v>4267</v>
      </c>
      <c r="E39" s="31">
        <f t="shared" si="0"/>
        <v>2.1560815561284273E-2</v>
      </c>
    </row>
    <row r="40" spans="2:5" x14ac:dyDescent="0.2">
      <c r="B40" s="29" t="s">
        <v>74</v>
      </c>
      <c r="C40" s="30">
        <f>VLOOKUP(B40,[1]Hoja4!$O:$T,6,0)</f>
        <v>89</v>
      </c>
      <c r="D40" s="30">
        <f>VLOOKUP(B40,[1]Hoja4!$A:$F,6,0)</f>
        <v>7835</v>
      </c>
      <c r="E40" s="31">
        <f t="shared" si="0"/>
        <v>1.1359285258455648E-2</v>
      </c>
    </row>
    <row r="41" spans="2:5" x14ac:dyDescent="0.2">
      <c r="B41" s="29" t="s">
        <v>75</v>
      </c>
      <c r="C41" s="30">
        <f>VLOOKUP(B41,[1]Hoja4!$O:$T,6,0)</f>
        <v>145</v>
      </c>
      <c r="D41" s="30">
        <f>VLOOKUP(B41,[1]Hoja4!$A:$F,6,0)</f>
        <v>6692</v>
      </c>
      <c r="E41" s="31">
        <f t="shared" si="0"/>
        <v>2.1667662881052003E-2</v>
      </c>
    </row>
    <row r="42" spans="2:5" x14ac:dyDescent="0.2">
      <c r="B42" s="29" t="s">
        <v>76</v>
      </c>
      <c r="C42" s="30">
        <f>VLOOKUP(B42,[1]Hoja4!$O:$T,6,0)</f>
        <v>80</v>
      </c>
      <c r="D42" s="30">
        <f>VLOOKUP(B42,[1]Hoja4!$A:$F,6,0)</f>
        <v>4731</v>
      </c>
      <c r="E42" s="31">
        <f t="shared" si="0"/>
        <v>1.6909744240118367E-2</v>
      </c>
    </row>
    <row r="43" spans="2:5" x14ac:dyDescent="0.2">
      <c r="B43" s="29" t="s">
        <v>77</v>
      </c>
      <c r="C43" s="30">
        <f>VLOOKUP(B43,[1]Hoja4!$O:$T,6,0)</f>
        <v>100</v>
      </c>
      <c r="D43" s="30">
        <f>VLOOKUP(B43,[1]Hoja4!$A:$F,6,0)</f>
        <v>4593</v>
      </c>
      <c r="E43" s="31">
        <f t="shared" si="0"/>
        <v>2.1772262138036142E-2</v>
      </c>
    </row>
    <row r="44" spans="2:5" x14ac:dyDescent="0.2">
      <c r="B44" s="29" t="s">
        <v>78</v>
      </c>
      <c r="C44" s="30" t="s">
        <v>96</v>
      </c>
      <c r="D44" s="30" t="s">
        <v>96</v>
      </c>
      <c r="E44" s="31">
        <f t="shared" si="0"/>
        <v>0</v>
      </c>
    </row>
    <row r="45" spans="2:5" x14ac:dyDescent="0.2">
      <c r="B45" s="29" t="s">
        <v>79</v>
      </c>
      <c r="C45" s="30">
        <f>VLOOKUP(B45,[1]Hoja4!$O:$T,6,0)</f>
        <v>45</v>
      </c>
      <c r="D45" s="30">
        <f>VLOOKUP(B45,[1]Hoja4!$A:$F,6,0)</f>
        <v>4310</v>
      </c>
      <c r="E45" s="31">
        <f t="shared" si="0"/>
        <v>1.0440835266821345E-2</v>
      </c>
    </row>
    <row r="46" spans="2:5" x14ac:dyDescent="0.2">
      <c r="B46" s="29" t="s">
        <v>80</v>
      </c>
      <c r="C46" s="30">
        <f>VLOOKUP(B46,[1]Hoja4!$O:$T,6,0)</f>
        <v>82</v>
      </c>
      <c r="D46" s="30">
        <f>VLOOKUP(B46,[1]Hoja4!$A:$F,6,0)</f>
        <v>2569</v>
      </c>
      <c r="E46" s="31">
        <f t="shared" si="0"/>
        <v>3.1919034643830287E-2</v>
      </c>
    </row>
    <row r="47" spans="2:5" x14ac:dyDescent="0.2">
      <c r="B47" s="29" t="s">
        <v>81</v>
      </c>
      <c r="C47" s="30">
        <f>VLOOKUP(B47,[1]Hoja4!$O:$T,6,0)</f>
        <v>98</v>
      </c>
      <c r="D47" s="30">
        <f>VLOOKUP(B47,[1]Hoja4!$A:$F,6,0)</f>
        <v>4727</v>
      </c>
      <c r="E47" s="31">
        <f t="shared" si="0"/>
        <v>2.0731965305690714E-2</v>
      </c>
    </row>
    <row r="48" spans="2:5" x14ac:dyDescent="0.2">
      <c r="B48" s="29" t="s">
        <v>82</v>
      </c>
      <c r="C48" s="30">
        <f>VLOOKUP(B48,[1]Hoja4!$O:$T,6,0)</f>
        <v>117</v>
      </c>
      <c r="D48" s="30">
        <f>VLOOKUP(B48,[1]Hoja4!$A:$F,6,0)</f>
        <v>2024</v>
      </c>
      <c r="E48" s="31">
        <f t="shared" si="0"/>
        <v>5.7806324110671936E-2</v>
      </c>
    </row>
    <row r="49" spans="2:5" x14ac:dyDescent="0.2">
      <c r="B49" s="15"/>
      <c r="C49" s="63">
        <f>SUM(C14:C48)</f>
        <v>4650</v>
      </c>
      <c r="D49" s="63">
        <f>SUM(D14:D48)</f>
        <v>177488</v>
      </c>
      <c r="E49" s="32">
        <f t="shared" si="0"/>
        <v>2.6198954295501668E-2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I6" sqref="I6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8" t="s">
        <v>84</v>
      </c>
      <c r="C2" s="68"/>
      <c r="D2" s="68"/>
      <c r="E2" s="68"/>
    </row>
    <row r="3" spans="2:7" ht="15" customHeight="1" x14ac:dyDescent="0.25">
      <c r="B3" s="75" t="s">
        <v>85</v>
      </c>
      <c r="C3" s="75"/>
      <c r="D3" s="75"/>
      <c r="E3" s="75"/>
    </row>
    <row r="4" spans="2:7" x14ac:dyDescent="0.25">
      <c r="B4" s="68" t="s">
        <v>1</v>
      </c>
      <c r="C4" s="68"/>
      <c r="D4" s="68"/>
      <c r="E4" s="68"/>
    </row>
    <row r="5" spans="2:7" x14ac:dyDescent="0.25">
      <c r="D5" s="2"/>
      <c r="E5" s="2"/>
    </row>
    <row r="6" spans="2:7" x14ac:dyDescent="0.25">
      <c r="B6" s="25" t="s">
        <v>2</v>
      </c>
      <c r="C6" t="s">
        <v>88</v>
      </c>
      <c r="D6" s="26"/>
    </row>
    <row r="7" spans="2:7" x14ac:dyDescent="0.25">
      <c r="B7" s="25" t="s">
        <v>3</v>
      </c>
      <c r="C7" s="41">
        <v>2017</v>
      </c>
      <c r="D7" s="26"/>
    </row>
    <row r="8" spans="2:7" x14ac:dyDescent="0.25">
      <c r="B8" s="25" t="s">
        <v>4</v>
      </c>
      <c r="C8" t="s">
        <v>134</v>
      </c>
      <c r="D8" s="26"/>
    </row>
    <row r="9" spans="2:7" ht="15" customHeight="1" x14ac:dyDescent="0.25">
      <c r="B9" s="25" t="s">
        <v>6</v>
      </c>
      <c r="C9" s="76" t="s">
        <v>30</v>
      </c>
      <c r="D9" s="76"/>
      <c r="E9" s="76"/>
    </row>
    <row r="10" spans="2:7" ht="15" customHeight="1" x14ac:dyDescent="0.25">
      <c r="B10" s="25" t="s">
        <v>5</v>
      </c>
      <c r="C10" s="74" t="s">
        <v>31</v>
      </c>
      <c r="D10" s="74"/>
      <c r="E10" s="74"/>
    </row>
    <row r="11" spans="2:7" x14ac:dyDescent="0.25">
      <c r="B11" s="25"/>
      <c r="C11" s="74"/>
      <c r="D11" s="74"/>
      <c r="E11" s="74"/>
    </row>
    <row r="13" spans="2:7" ht="30" x14ac:dyDescent="0.25">
      <c r="B13" s="50" t="s">
        <v>32</v>
      </c>
      <c r="C13" s="33" t="s">
        <v>33</v>
      </c>
      <c r="D13" s="33" t="s">
        <v>34</v>
      </c>
      <c r="E13" s="6" t="s">
        <v>35</v>
      </c>
    </row>
    <row r="14" spans="2:7" x14ac:dyDescent="0.25">
      <c r="B14" s="38" t="s">
        <v>86</v>
      </c>
      <c r="C14" s="46">
        <v>153</v>
      </c>
      <c r="D14" s="51">
        <v>3716</v>
      </c>
      <c r="E14" s="52">
        <f>IFERROR(C14/D14,"")</f>
        <v>4.1173304628632938E-2</v>
      </c>
      <c r="G14" s="55"/>
    </row>
    <row r="15" spans="2:7" x14ac:dyDescent="0.25">
      <c r="B15" s="38" t="s">
        <v>87</v>
      </c>
      <c r="C15" s="46">
        <v>877</v>
      </c>
      <c r="D15" s="51">
        <v>69752</v>
      </c>
      <c r="E15" s="52">
        <f>IFERROR(C15/D15,"")</f>
        <v>1.2573116183048514E-2</v>
      </c>
      <c r="G15" s="55"/>
    </row>
    <row r="16" spans="2:7" x14ac:dyDescent="0.25">
      <c r="B16" s="38" t="s">
        <v>48</v>
      </c>
      <c r="C16" s="46">
        <v>36140</v>
      </c>
      <c r="D16" s="51">
        <v>893864</v>
      </c>
      <c r="E16" s="52">
        <f>IFERROR(C16/D16,"")</f>
        <v>4.0431206537012342E-2</v>
      </c>
      <c r="G16" s="56"/>
    </row>
    <row r="17" spans="2:7" x14ac:dyDescent="0.25">
      <c r="B17" s="16" t="s">
        <v>10</v>
      </c>
      <c r="C17" s="53">
        <f>SUM(C14:C16)</f>
        <v>37170</v>
      </c>
      <c r="D17" s="53">
        <f>SUM(D14:D16)</f>
        <v>967332</v>
      </c>
      <c r="E17" s="54">
        <f>IFERROR(C17/D17,0)</f>
        <v>3.8425276947314881E-2</v>
      </c>
      <c r="G17" s="56"/>
    </row>
    <row r="18" spans="2:7" x14ac:dyDescent="0.25">
      <c r="G18" s="56"/>
    </row>
    <row r="19" spans="2:7" x14ac:dyDescent="0.25">
      <c r="C19" s="56"/>
      <c r="G19" s="55"/>
    </row>
    <row r="20" spans="2:7" x14ac:dyDescent="0.25">
      <c r="C20" s="56"/>
      <c r="D20" s="57"/>
      <c r="G20" s="55"/>
    </row>
    <row r="21" spans="2:7" x14ac:dyDescent="0.25">
      <c r="D21" s="57"/>
      <c r="E21" t="s">
        <v>133</v>
      </c>
      <c r="G21" s="55"/>
    </row>
    <row r="22" spans="2:7" x14ac:dyDescent="0.25">
      <c r="D22" s="57"/>
      <c r="G22" s="55"/>
    </row>
    <row r="23" spans="2:7" x14ac:dyDescent="0.25">
      <c r="D23" s="57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23"/>
  <sheetViews>
    <sheetView showGridLines="0" zoomScale="85" zoomScaleNormal="85" workbookViewId="0">
      <selection activeCell="H10" sqref="H10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8" t="s">
        <v>36</v>
      </c>
      <c r="C2" s="68"/>
      <c r="D2" s="68"/>
      <c r="E2" s="68"/>
    </row>
    <row r="3" spans="2:9" ht="15" customHeight="1" x14ac:dyDescent="0.25">
      <c r="B3" s="75" t="s">
        <v>37</v>
      </c>
      <c r="C3" s="75"/>
      <c r="D3" s="75"/>
      <c r="E3" s="75"/>
    </row>
    <row r="4" spans="2:9" x14ac:dyDescent="0.25">
      <c r="B4" s="68" t="s">
        <v>1</v>
      </c>
      <c r="C4" s="68"/>
      <c r="D4" s="68"/>
      <c r="E4" s="68"/>
    </row>
    <row r="5" spans="2:9" x14ac:dyDescent="0.25">
      <c r="B5" s="59"/>
      <c r="C5" s="59"/>
      <c r="D5" s="59"/>
      <c r="E5" s="59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8">
        <v>2017</v>
      </c>
    </row>
    <row r="8" spans="2:9" x14ac:dyDescent="0.25">
      <c r="B8" t="s">
        <v>4</v>
      </c>
      <c r="C8" t="s">
        <v>134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70" t="s">
        <v>39</v>
      </c>
      <c r="D10" s="70"/>
      <c r="E10" s="70"/>
    </row>
    <row r="12" spans="2:9" ht="56.25" customHeight="1" x14ac:dyDescent="0.25">
      <c r="B12" s="35" t="s">
        <v>40</v>
      </c>
      <c r="C12" s="36" t="s">
        <v>41</v>
      </c>
      <c r="D12" s="36" t="s">
        <v>42</v>
      </c>
      <c r="E12" s="35" t="s">
        <v>43</v>
      </c>
      <c r="F12" s="37"/>
    </row>
    <row r="13" spans="2:9" x14ac:dyDescent="0.25">
      <c r="B13" s="38">
        <v>123</v>
      </c>
      <c r="C13" s="46">
        <v>1928185</v>
      </c>
      <c r="D13" s="46">
        <v>1928185</v>
      </c>
      <c r="E13" s="47">
        <v>1</v>
      </c>
      <c r="I13" s="48"/>
    </row>
    <row r="14" spans="2:9" x14ac:dyDescent="0.25">
      <c r="B14" s="49">
        <v>102</v>
      </c>
      <c r="C14" s="46">
        <v>10612</v>
      </c>
      <c r="D14" s="46">
        <v>10612</v>
      </c>
      <c r="E14" s="47">
        <v>1</v>
      </c>
      <c r="I14" s="48"/>
    </row>
    <row r="15" spans="2:9" x14ac:dyDescent="0.25">
      <c r="B15" s="49">
        <v>103</v>
      </c>
      <c r="C15" s="46">
        <v>73613</v>
      </c>
      <c r="D15" s="46">
        <v>73613</v>
      </c>
      <c r="E15" s="47">
        <v>1</v>
      </c>
      <c r="I15" s="48"/>
    </row>
    <row r="16" spans="2:9" ht="48.75" customHeight="1" x14ac:dyDescent="0.25">
      <c r="B16" s="18" t="s">
        <v>47</v>
      </c>
      <c r="C16" s="19" t="s">
        <v>44</v>
      </c>
      <c r="D16" s="36" t="s">
        <v>45</v>
      </c>
      <c r="E16" s="18" t="s">
        <v>46</v>
      </c>
    </row>
    <row r="17" spans="2:5" x14ac:dyDescent="0.25">
      <c r="B17" s="38">
        <v>123</v>
      </c>
      <c r="C17" s="46">
        <v>723479</v>
      </c>
      <c r="D17" s="46">
        <v>893864</v>
      </c>
      <c r="E17" s="47">
        <v>0.81607714917929919</v>
      </c>
    </row>
    <row r="18" spans="2:5" x14ac:dyDescent="0.25">
      <c r="B18" s="49">
        <v>102</v>
      </c>
      <c r="C18" s="46">
        <v>3480</v>
      </c>
      <c r="D18" s="46">
        <v>3716</v>
      </c>
      <c r="E18" s="47">
        <v>0.9615812917594655</v>
      </c>
    </row>
    <row r="19" spans="2:5" x14ac:dyDescent="0.25">
      <c r="B19" s="38">
        <v>103</v>
      </c>
      <c r="C19" s="46">
        <v>68190</v>
      </c>
      <c r="D19" s="46">
        <v>69752</v>
      </c>
      <c r="E19" s="47">
        <v>0.98098239844083079</v>
      </c>
    </row>
    <row r="22" spans="2:5" x14ac:dyDescent="0.25">
      <c r="B22" s="34" t="s">
        <v>132</v>
      </c>
      <c r="C22" s="34"/>
      <c r="D22" s="34"/>
      <c r="E22" s="34"/>
    </row>
    <row r="23" spans="2:5" x14ac:dyDescent="0.25">
      <c r="B23" s="34" t="s">
        <v>83</v>
      </c>
      <c r="C23" s="34"/>
      <c r="D23" s="34"/>
      <c r="E23" s="34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2019-08-28T21:18:01Z</dcterms:modified>
</cp:coreProperties>
</file>