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65" windowWidth="15600" windowHeight="9915" tabRatio="821" activeTab="4"/>
  </bookViews>
  <sheets>
    <sheet name="Anexo F (CSA)" sheetId="8" r:id="rId1"/>
    <sheet name="Anexo G (TEAP)" sheetId="12" r:id="rId2"/>
    <sheet name="Anexo H (DAP)" sheetId="13" r:id="rId3"/>
    <sheet name="Anexo I (CAT)" sheetId="6" r:id="rId4"/>
    <sheet name="Anexo J (AVH)" sheetId="11" r:id="rId5"/>
  </sheets>
  <calcPr calcId="145621"/>
</workbook>
</file>

<file path=xl/calcChain.xml><?xml version="1.0" encoding="utf-8"?>
<calcChain xmlns="http://schemas.openxmlformats.org/spreadsheetml/2006/main">
  <c r="E14" i="13" l="1"/>
  <c r="E15" i="13"/>
  <c r="E16" i="13"/>
  <c r="E17" i="13"/>
  <c r="E18" i="13"/>
  <c r="E19" i="13"/>
  <c r="E20" i="13"/>
  <c r="E21" i="13"/>
  <c r="E22" i="13"/>
  <c r="E23" i="13"/>
  <c r="E24" i="13"/>
  <c r="E25" i="13"/>
  <c r="E26" i="13"/>
  <c r="E27" i="13"/>
  <c r="E28" i="13"/>
  <c r="E29" i="13"/>
  <c r="E30" i="13"/>
  <c r="E31" i="13"/>
  <c r="E32" i="13"/>
  <c r="E33" i="13"/>
  <c r="E34" i="13"/>
  <c r="E35" i="13"/>
  <c r="E36" i="13"/>
  <c r="E37" i="13"/>
  <c r="E38" i="13"/>
  <c r="E39" i="13"/>
  <c r="E40" i="13"/>
  <c r="E41" i="13"/>
  <c r="E42" i="13"/>
  <c r="E43" i="13"/>
  <c r="E44" i="13"/>
  <c r="C45" i="13"/>
  <c r="D45" i="13"/>
  <c r="H13" i="12"/>
  <c r="H15" i="12" s="1"/>
  <c r="H14" i="12"/>
  <c r="D15" i="12"/>
  <c r="E15" i="12"/>
  <c r="F15" i="12"/>
  <c r="G15" i="12"/>
  <c r="H16" i="12"/>
  <c r="H17" i="12"/>
  <c r="H107" i="12" s="1"/>
  <c r="D18" i="12"/>
  <c r="E18" i="12"/>
  <c r="F18" i="12"/>
  <c r="G18" i="12"/>
  <c r="H19" i="12"/>
  <c r="H20" i="12"/>
  <c r="D21" i="12"/>
  <c r="E21" i="12"/>
  <c r="F21" i="12"/>
  <c r="G21" i="12"/>
  <c r="H22" i="12"/>
  <c r="H23" i="12"/>
  <c r="H24" i="12" s="1"/>
  <c r="D24" i="12"/>
  <c r="E24" i="12"/>
  <c r="F24" i="12"/>
  <c r="G24" i="12"/>
  <c r="H25" i="12"/>
  <c r="H26" i="12"/>
  <c r="H27" i="12" s="1"/>
  <c r="D27" i="12"/>
  <c r="E27" i="12"/>
  <c r="F27" i="12"/>
  <c r="G27" i="12"/>
  <c r="H28" i="12"/>
  <c r="H30" i="12" s="1"/>
  <c r="H29" i="12"/>
  <c r="D30" i="12"/>
  <c r="E30" i="12"/>
  <c r="F30" i="12"/>
  <c r="G30" i="12"/>
  <c r="H31" i="12"/>
  <c r="H33" i="12" s="1"/>
  <c r="H32" i="12"/>
  <c r="D33" i="12"/>
  <c r="E33" i="12"/>
  <c r="F33" i="12"/>
  <c r="G33" i="12"/>
  <c r="H34" i="12"/>
  <c r="H35" i="12"/>
  <c r="D36" i="12"/>
  <c r="E36" i="12"/>
  <c r="F36" i="12"/>
  <c r="G36" i="12"/>
  <c r="H37" i="12"/>
  <c r="H38" i="12"/>
  <c r="D39" i="12"/>
  <c r="E39" i="12"/>
  <c r="F39" i="12"/>
  <c r="G39" i="12"/>
  <c r="H39" i="12"/>
  <c r="H40" i="12"/>
  <c r="H41" i="12"/>
  <c r="D42" i="12"/>
  <c r="E42" i="12"/>
  <c r="F42" i="12"/>
  <c r="G42" i="12"/>
  <c r="H43" i="12"/>
  <c r="H44" i="12"/>
  <c r="D45" i="12"/>
  <c r="E45" i="12"/>
  <c r="F45" i="12"/>
  <c r="G45" i="12"/>
  <c r="H46" i="12"/>
  <c r="H47" i="12"/>
  <c r="H48" i="12" s="1"/>
  <c r="D48" i="12"/>
  <c r="E48" i="12"/>
  <c r="F48" i="12"/>
  <c r="G48" i="12"/>
  <c r="H49" i="12"/>
  <c r="H51" i="12" s="1"/>
  <c r="H50" i="12"/>
  <c r="D51" i="12"/>
  <c r="E51" i="12"/>
  <c r="F51" i="12"/>
  <c r="G51" i="12"/>
  <c r="H52" i="12"/>
  <c r="H54" i="12" s="1"/>
  <c r="H53" i="12"/>
  <c r="D54" i="12"/>
  <c r="E54" i="12"/>
  <c r="F54" i="12"/>
  <c r="G54" i="12"/>
  <c r="H55" i="12"/>
  <c r="H57" i="12" s="1"/>
  <c r="H56" i="12"/>
  <c r="D57" i="12"/>
  <c r="E57" i="12"/>
  <c r="F57" i="12"/>
  <c r="G57" i="12"/>
  <c r="H58" i="12"/>
  <c r="H59" i="12"/>
  <c r="D60" i="12"/>
  <c r="E60" i="12"/>
  <c r="F60" i="12"/>
  <c r="G60" i="12"/>
  <c r="H61" i="12"/>
  <c r="H63" i="12" s="1"/>
  <c r="H62" i="12"/>
  <c r="D63" i="12"/>
  <c r="E63" i="12"/>
  <c r="F63" i="12"/>
  <c r="G63" i="12"/>
  <c r="H64" i="12"/>
  <c r="H65" i="12"/>
  <c r="D66" i="12"/>
  <c r="E66" i="12"/>
  <c r="F66" i="12"/>
  <c r="G66" i="12"/>
  <c r="H67" i="12"/>
  <c r="H68" i="12"/>
  <c r="D69" i="12"/>
  <c r="E69" i="12"/>
  <c r="F69" i="12"/>
  <c r="G69" i="12"/>
  <c r="H70" i="12"/>
  <c r="H71" i="12"/>
  <c r="H72" i="12" s="1"/>
  <c r="D72" i="12"/>
  <c r="E72" i="12"/>
  <c r="F72" i="12"/>
  <c r="G72" i="12"/>
  <c r="H73" i="12"/>
  <c r="H74" i="12"/>
  <c r="H75" i="12" s="1"/>
  <c r="D75" i="12"/>
  <c r="E75" i="12"/>
  <c r="F75" i="12"/>
  <c r="G75" i="12"/>
  <c r="H76" i="12"/>
  <c r="H78" i="12" s="1"/>
  <c r="H77" i="12"/>
  <c r="D78" i="12"/>
  <c r="E78" i="12"/>
  <c r="F78" i="12"/>
  <c r="G78" i="12"/>
  <c r="H79" i="12"/>
  <c r="H81" i="12" s="1"/>
  <c r="H80" i="12"/>
  <c r="D81" i="12"/>
  <c r="E81" i="12"/>
  <c r="F81" i="12"/>
  <c r="G81" i="12"/>
  <c r="H82" i="12"/>
  <c r="H83" i="12"/>
  <c r="D84" i="12"/>
  <c r="E84" i="12"/>
  <c r="F84" i="12"/>
  <c r="G84" i="12"/>
  <c r="H85" i="12"/>
  <c r="H86" i="12"/>
  <c r="D87" i="12"/>
  <c r="E87" i="12"/>
  <c r="F87" i="12"/>
  <c r="G87" i="12"/>
  <c r="H87" i="12"/>
  <c r="H88" i="12"/>
  <c r="H89" i="12"/>
  <c r="D90" i="12"/>
  <c r="E90" i="12"/>
  <c r="F90" i="12"/>
  <c r="G90" i="12"/>
  <c r="H91" i="12"/>
  <c r="H92" i="12"/>
  <c r="D93" i="12"/>
  <c r="E93" i="12"/>
  <c r="F93" i="12"/>
  <c r="G93" i="12"/>
  <c r="H94" i="12"/>
  <c r="H95" i="12"/>
  <c r="H96" i="12" s="1"/>
  <c r="D96" i="12"/>
  <c r="E96" i="12"/>
  <c r="F96" i="12"/>
  <c r="G96" i="12"/>
  <c r="H97" i="12"/>
  <c r="H99" i="12" s="1"/>
  <c r="H98" i="12"/>
  <c r="D99" i="12"/>
  <c r="E99" i="12"/>
  <c r="F99" i="12"/>
  <c r="G99" i="12"/>
  <c r="H100" i="12"/>
  <c r="H102" i="12" s="1"/>
  <c r="H101" i="12"/>
  <c r="D102" i="12"/>
  <c r="E102" i="12"/>
  <c r="F102" i="12"/>
  <c r="G102" i="12"/>
  <c r="H103" i="12"/>
  <c r="H105" i="12" s="1"/>
  <c r="H104" i="12"/>
  <c r="D105" i="12"/>
  <c r="E105" i="12"/>
  <c r="F105" i="12"/>
  <c r="G105" i="12"/>
  <c r="D106" i="12"/>
  <c r="E106" i="12"/>
  <c r="F106" i="12"/>
  <c r="F108" i="12" s="1"/>
  <c r="G106" i="12"/>
  <c r="D107" i="12"/>
  <c r="D108" i="12" s="1"/>
  <c r="E107" i="12"/>
  <c r="F107" i="12"/>
  <c r="G107" i="12"/>
  <c r="G108" i="12"/>
  <c r="H90" i="12" l="1"/>
  <c r="H84" i="12"/>
  <c r="H69" i="12"/>
  <c r="H42" i="12"/>
  <c r="H36" i="12"/>
  <c r="H21" i="12"/>
  <c r="E108" i="12"/>
  <c r="H93" i="12"/>
  <c r="H66" i="12"/>
  <c r="H60" i="12"/>
  <c r="H45" i="12"/>
  <c r="H18" i="12"/>
  <c r="E45" i="13"/>
  <c r="H106" i="12"/>
  <c r="H108" i="12" s="1"/>
  <c r="E15" i="6" l="1"/>
  <c r="E16" i="6"/>
  <c r="E17" i="6" l="1"/>
  <c r="E14" i="6"/>
  <c r="D49" i="8" l="1"/>
  <c r="E47" i="8" l="1"/>
  <c r="E48" i="8"/>
  <c r="E46" i="8" l="1"/>
  <c r="E15" i="8"/>
  <c r="E16" i="8"/>
  <c r="E17" i="8"/>
  <c r="E18" i="8"/>
  <c r="E20" i="8"/>
  <c r="E21" i="8"/>
  <c r="E24" i="8"/>
  <c r="E25" i="8"/>
  <c r="E26" i="8"/>
  <c r="E28" i="8"/>
  <c r="E29" i="8"/>
  <c r="E30" i="8"/>
  <c r="E32" i="8"/>
  <c r="E33" i="8"/>
  <c r="E36" i="8"/>
  <c r="E37" i="8"/>
  <c r="E38" i="8"/>
  <c r="E40" i="8"/>
  <c r="E41" i="8"/>
  <c r="E44" i="8"/>
  <c r="E45" i="8"/>
  <c r="E19" i="8"/>
  <c r="E22" i="8"/>
  <c r="E23" i="8"/>
  <c r="E27" i="8"/>
  <c r="E31" i="8"/>
  <c r="E34" i="8"/>
  <c r="E35" i="8"/>
  <c r="E39" i="8"/>
  <c r="E42" i="8"/>
  <c r="E43" i="8"/>
  <c r="C49" i="8" l="1"/>
  <c r="E49" i="8" l="1"/>
  <c r="E17" i="11" l="1"/>
  <c r="E18" i="11"/>
  <c r="E16" i="11"/>
  <c r="E14" i="11"/>
  <c r="E13" i="11"/>
  <c r="E14" i="8"/>
  <c r="D18" i="6" l="1"/>
  <c r="C18" i="6"/>
  <c r="E18" i="6" l="1"/>
</calcChain>
</file>

<file path=xl/sharedStrings.xml><?xml version="1.0" encoding="utf-8"?>
<sst xmlns="http://schemas.openxmlformats.org/spreadsheetml/2006/main" count="288" uniqueCount="124">
  <si>
    <t>INDICADOR DE TASA DE CAIDAS DEL SISTEMA DE ATENCIÓN</t>
  </si>
  <si>
    <t>FORMATO DE PRESENTACIÓN EN PÁGINA WEB</t>
  </si>
  <si>
    <t>Empresa:</t>
  </si>
  <si>
    <t>Año:</t>
  </si>
  <si>
    <t xml:space="preserve">Mes: </t>
  </si>
  <si>
    <t>Objetivo:</t>
  </si>
  <si>
    <t>Indicador:</t>
  </si>
  <si>
    <t>TASA DE CAIDAS DEL SISTEMA DE ATENCIÓN (CSA)</t>
  </si>
  <si>
    <t>Medir el porcentaje de horas en que estuvo inoperativo el sistema de atención de la empresa.</t>
  </si>
  <si>
    <t>Oficinas</t>
  </si>
  <si>
    <t xml:space="preserve">Total: </t>
  </si>
  <si>
    <t xml:space="preserve">N° de horas sin sistema de atención al mes  </t>
  </si>
  <si>
    <t xml:space="preserve">N° total de horas de atención al mes </t>
  </si>
  <si>
    <t xml:space="preserve">CSA% </t>
  </si>
  <si>
    <t>INDICADOR TIEMPO DE ESPERA PARA ATENCIÓN PRESENCIAL</t>
  </si>
  <si>
    <t>TIEMPO DE ESPERA PARA ATENCIÓN PRESENCIAL (TEAP)</t>
  </si>
  <si>
    <t>Medir el porcentaje de los usuarios que esperaron menos de 15 minutos.</t>
  </si>
  <si>
    <t>Nº de atenciones con espera menor a 15 min.</t>
  </si>
  <si>
    <t>Nº de atenciones totales</t>
  </si>
  <si>
    <t>% (TEAPij)</t>
  </si>
  <si>
    <t>Bajas</t>
  </si>
  <si>
    <t>ANEXO H</t>
  </si>
  <si>
    <t>INDICADORES DE DESERCIÓN EN ATENCIÓN PERSONAL</t>
  </si>
  <si>
    <t>DESERCIÓN EN ATENCIÓN PRESENCIAL (DAP)</t>
  </si>
  <si>
    <t>Medir el porcentaje de usuarios que desistieron de realizar un trámite.</t>
  </si>
  <si>
    <t>Nº DE USUARIOS QUE DESISTIERON DE LA ATENCIÓN AL MES</t>
  </si>
  <si>
    <t>Nº TOTAL DE USUARIOS ATENDIDOS AL MES</t>
  </si>
  <si>
    <t xml:space="preserve">DAP (%) </t>
  </si>
  <si>
    <t xml:space="preserve">ANEXO F </t>
  </si>
  <si>
    <t xml:space="preserve">ANEXO G </t>
  </si>
  <si>
    <t>CORTE DE LA ATENCIÓN TELEFÓNICA POR LA EMPRESA OPERADORA (CAT)</t>
  </si>
  <si>
    <t>Medir el porcentaje de llamadas que no fueron finalizadas por el usuario (ej. asistente de empresa operadora finalizó la llamada).</t>
  </si>
  <si>
    <t>CANAL DE ATENCIÓN</t>
  </si>
  <si>
    <t>Nº DE LLAMADAS NO FINALIZADAS POR EL USUARIO</t>
  </si>
  <si>
    <t>Nº TOTAL DE LLAMADAS ATENDIDAS</t>
  </si>
  <si>
    <t xml:space="preserve">CAT (%) </t>
  </si>
  <si>
    <t>ANEXO J</t>
  </si>
  <si>
    <t>INDICADOR DE RAPIDEZ EN ATENCIÓN POR VOZ HUMANA</t>
  </si>
  <si>
    <t>RAPIDEZ POR ATENCIÓN EN VOZ HUMANA (AVH)</t>
  </si>
  <si>
    <t>Medir el porcentaje de rapidez de atención por voz humana</t>
  </si>
  <si>
    <t>INDICADOR AVH1</t>
  </si>
  <si>
    <t>Nº DE LLAMADAS CON LA OPCIÓN DE COMUNICACIÓN AL OPERADOR HUMANO SE PRESENTA DENTRO DE LOS PRIMEROS 40 SEGUNDOS</t>
  </si>
  <si>
    <t>Nº TOTAL DE LLAMADAS</t>
  </si>
  <si>
    <t>AVH1 (%)</t>
  </si>
  <si>
    <t>Nº DE LLAMADAS ATENDIDAS POR UN OPERADOR HUMANO DENTRO DE LOS PRIMEROS 20 SEGUNDOS LUEGO DE MARCADA ESTA OPCIÓN</t>
  </si>
  <si>
    <t>Nº TOTAL DE LLAMADAS ATENDIDAS POR UN OPERADOR HUMANO</t>
  </si>
  <si>
    <t>AVH2 (%)</t>
  </si>
  <si>
    <t>INDICADOR AVH2</t>
  </si>
  <si>
    <t>CAP Centro de Lima</t>
  </si>
  <si>
    <t>CAP Chorrillos</t>
  </si>
  <si>
    <t>CAP Fiori</t>
  </si>
  <si>
    <t>CAP Huacho</t>
  </si>
  <si>
    <t>CAP La Molina</t>
  </si>
  <si>
    <t>CAP La Victoria</t>
  </si>
  <si>
    <t>CAP Minka</t>
  </si>
  <si>
    <t>CAP Miraflores</t>
  </si>
  <si>
    <t>CAP Miraflores 2</t>
  </si>
  <si>
    <t>CAP Plaza República</t>
  </si>
  <si>
    <t>CAP San Miguel</t>
  </si>
  <si>
    <t>CAP Santa Anita</t>
  </si>
  <si>
    <t>CAP San Borja</t>
  </si>
  <si>
    <t>CAP Surco</t>
  </si>
  <si>
    <t>CAP San Juan de Lurigancho</t>
  </si>
  <si>
    <t>CAP San Juan de Miraflores</t>
  </si>
  <si>
    <t>CAP Arequipa</t>
  </si>
  <si>
    <t>CAP Chiclayo</t>
  </si>
  <si>
    <t>CAP Chincha</t>
  </si>
  <si>
    <t>CAP Chimbote</t>
  </si>
  <si>
    <t>CAP Cusco</t>
  </si>
  <si>
    <t>CAP Huancayo</t>
  </si>
  <si>
    <t>CAP Ica</t>
  </si>
  <si>
    <t>CAP Ilo</t>
  </si>
  <si>
    <t>CAP Juliaca</t>
  </si>
  <si>
    <t>CAP Paita</t>
  </si>
  <si>
    <t>CAP Piura</t>
  </si>
  <si>
    <t>CAP Tacna</t>
  </si>
  <si>
    <t>CAP Trujillo</t>
  </si>
  <si>
    <t>CAP Tumbes</t>
  </si>
  <si>
    <t>CAP Talara</t>
  </si>
  <si>
    <t>IVR 123</t>
  </si>
  <si>
    <t>IVR 144</t>
  </si>
  <si>
    <t>Reclamos</t>
  </si>
  <si>
    <t>Consultas</t>
  </si>
  <si>
    <t>Altas</t>
  </si>
  <si>
    <t>TOTAL</t>
  </si>
  <si>
    <t>TP_Arequipa</t>
  </si>
  <si>
    <t>TP_Cercado de Lima</t>
  </si>
  <si>
    <t>TP_Chiclayo</t>
  </si>
  <si>
    <t>TP_Chimbote</t>
  </si>
  <si>
    <t>TP_Chincha</t>
  </si>
  <si>
    <t>TP_Chorrillos</t>
  </si>
  <si>
    <t>TP_Cono Norte</t>
  </si>
  <si>
    <t>TP_Cuzco</t>
  </si>
  <si>
    <t>TP_Huacho</t>
  </si>
  <si>
    <t>TP_Huancayo</t>
  </si>
  <si>
    <t>TP_Ica</t>
  </si>
  <si>
    <t>TP_Ilo</t>
  </si>
  <si>
    <t>TP_Juliaca</t>
  </si>
  <si>
    <t>TP_La Molina</t>
  </si>
  <si>
    <t>TP_La Victoria</t>
  </si>
  <si>
    <t>TP_Minka</t>
  </si>
  <si>
    <t>TP_Miraflores</t>
  </si>
  <si>
    <t>TP_Miraflores 2</t>
  </si>
  <si>
    <t>TP_Paita</t>
  </si>
  <si>
    <t>TP_Piura</t>
  </si>
  <si>
    <t>TP_Plaza Republica</t>
  </si>
  <si>
    <t>TP_San Borja</t>
  </si>
  <si>
    <t>TP_San Juan de Lurigancho</t>
  </si>
  <si>
    <t>TP_San Juan de Miraflores</t>
  </si>
  <si>
    <t>TP_San Miguel</t>
  </si>
  <si>
    <t>TP_Santa Anita</t>
  </si>
  <si>
    <t>TP_Surco</t>
  </si>
  <si>
    <t>TP_Tacna</t>
  </si>
  <si>
    <t>TP_Talara</t>
  </si>
  <si>
    <t>TP_Trujillo</t>
  </si>
  <si>
    <t>TP_Tumbes</t>
  </si>
  <si>
    <t>102 + 123 (*)</t>
  </si>
  <si>
    <t>ANEXO I</t>
  </si>
  <si>
    <t>INDICADOR DE CORTE DE LA ATENCIÓN TELEFÓNICA POR LA EMPRESA OPERADORAS</t>
  </si>
  <si>
    <t>* Se reportan las llamadas atendidas por un agente ingresadas por el 102 (Reclamos) y el 123 (Todas las opciones que terminan en un agente), debido a que estos valores no se pueden diferenciar ya que el grupo de personas que atienden estos canales es el mismo.</t>
  </si>
  <si>
    <t>IVR 102</t>
  </si>
  <si>
    <t>IVR 103</t>
  </si>
  <si>
    <t>Mayo</t>
  </si>
  <si>
    <t>ENTEL PERU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</si>
</sst>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1" fillId="0" borderId="1" xfId="0" applyFont="1" applyBorder="1"/>
    <xf numFmtId="0" fontId="1" fillId="2" borderId="1" xfId="0" applyFont="1" applyFill="1" applyBorder="1"/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10" fontId="0" fillId="0" borderId="1" xfId="1" applyNumberFormat="1" applyFont="1" applyBorder="1" applyAlignment="1">
      <alignment horizontal="center"/>
    </xf>
    <xf numFmtId="10" fontId="1" fillId="2" borderId="1" xfId="1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left" vertical="center"/>
    </xf>
    <xf numFmtId="3" fontId="5" fillId="0" borderId="1" xfId="0" applyNumberFormat="1" applyFont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9" fontId="5" fillId="0" borderId="1" xfId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9" fontId="5" fillId="2" borderId="1" xfId="1" applyFont="1" applyFill="1" applyBorder="1" applyAlignment="1">
      <alignment horizontal="center" vertical="center"/>
    </xf>
    <xf numFmtId="0" fontId="6" fillId="0" borderId="0" xfId="0" applyFont="1"/>
    <xf numFmtId="0" fontId="4" fillId="2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2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2" fontId="1" fillId="2" borderId="2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6" fillId="0" borderId="0" xfId="0" applyFont="1" applyAlignment="1"/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/>
    <xf numFmtId="0" fontId="4" fillId="2" borderId="1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6" fillId="0" borderId="1" xfId="0" applyFont="1" applyBorder="1" applyAlignment="1">
      <alignment horizontal="center" vertical="center"/>
    </xf>
    <xf numFmtId="9" fontId="6" fillId="0" borderId="1" xfId="1" applyFont="1" applyBorder="1" applyAlignment="1">
      <alignment horizontal="center"/>
    </xf>
    <xf numFmtId="9" fontId="4" fillId="0" borderId="1" xfId="1" applyFont="1" applyBorder="1" applyAlignment="1">
      <alignment horizontal="center"/>
    </xf>
    <xf numFmtId="9" fontId="4" fillId="2" borderId="1" xfId="1" applyFont="1" applyFill="1" applyBorder="1" applyAlignment="1">
      <alignment horizontal="center" vertic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3" fontId="0" fillId="0" borderId="2" xfId="0" applyNumberFormat="1" applyBorder="1" applyAlignment="1">
      <alignment horizontal="center" wrapText="1"/>
    </xf>
    <xf numFmtId="3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0" fillId="0" borderId="2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9" fontId="5" fillId="0" borderId="1" xfId="1" applyNumberFormat="1" applyFont="1" applyFill="1" applyBorder="1" applyAlignment="1">
      <alignment horizontal="center" vertical="center"/>
    </xf>
    <xf numFmtId="10" fontId="0" fillId="0" borderId="1" xfId="0" applyNumberFormat="1" applyBorder="1" applyAlignment="1">
      <alignment horizontal="center"/>
    </xf>
    <xf numFmtId="1" fontId="1" fillId="2" borderId="2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" fillId="3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9"/>
  <sheetViews>
    <sheetView showGridLines="0" zoomScale="85" zoomScaleNormal="85" workbookViewId="0">
      <selection activeCell="C6" sqref="C6"/>
    </sheetView>
  </sheetViews>
  <sheetFormatPr defaultColWidth="9.140625" defaultRowHeight="15" x14ac:dyDescent="0.25"/>
  <cols>
    <col min="1" max="1" width="5.7109375" customWidth="1"/>
    <col min="2" max="2" width="25.85546875" bestFit="1" customWidth="1"/>
    <col min="3" max="3" width="40.28515625" bestFit="1" customWidth="1"/>
    <col min="4" max="4" width="34" bestFit="1" customWidth="1"/>
    <col min="5" max="5" width="14.140625" customWidth="1"/>
  </cols>
  <sheetData>
    <row r="2" spans="2:5" x14ac:dyDescent="0.25">
      <c r="B2" s="58" t="s">
        <v>28</v>
      </c>
      <c r="C2" s="58"/>
      <c r="D2" s="58"/>
      <c r="E2" s="58"/>
    </row>
    <row r="3" spans="2:5" x14ac:dyDescent="0.25">
      <c r="B3" s="59" t="s">
        <v>0</v>
      </c>
      <c r="C3" s="59"/>
      <c r="D3" s="59"/>
      <c r="E3" s="59"/>
    </row>
    <row r="4" spans="2:5" x14ac:dyDescent="0.25">
      <c r="B4" s="58" t="s">
        <v>1</v>
      </c>
      <c r="C4" s="58"/>
      <c r="D4" s="58"/>
      <c r="E4" s="58"/>
    </row>
    <row r="5" spans="2:5" x14ac:dyDescent="0.25">
      <c r="B5" s="19"/>
      <c r="C5" s="19"/>
      <c r="D5" s="19"/>
      <c r="E5" s="19"/>
    </row>
    <row r="6" spans="2:5" x14ac:dyDescent="0.25">
      <c r="B6" t="s">
        <v>2</v>
      </c>
      <c r="C6" t="s">
        <v>123</v>
      </c>
    </row>
    <row r="7" spans="2:5" x14ac:dyDescent="0.25">
      <c r="B7" t="s">
        <v>3</v>
      </c>
      <c r="C7" s="17">
        <v>2014</v>
      </c>
    </row>
    <row r="8" spans="2:5" x14ac:dyDescent="0.25">
      <c r="B8" t="s">
        <v>4</v>
      </c>
      <c r="C8" t="s">
        <v>122</v>
      </c>
    </row>
    <row r="9" spans="2:5" x14ac:dyDescent="0.25">
      <c r="B9" t="s">
        <v>6</v>
      </c>
      <c r="C9" s="56" t="s">
        <v>7</v>
      </c>
      <c r="D9" s="56"/>
    </row>
    <row r="10" spans="2:5" x14ac:dyDescent="0.25">
      <c r="B10" t="s">
        <v>5</v>
      </c>
      <c r="C10" s="57" t="s">
        <v>8</v>
      </c>
      <c r="D10" s="57"/>
    </row>
    <row r="11" spans="2:5" x14ac:dyDescent="0.25">
      <c r="C11" s="57"/>
      <c r="D11" s="57"/>
    </row>
    <row r="13" spans="2:5" x14ac:dyDescent="0.25">
      <c r="B13" s="18" t="s">
        <v>9</v>
      </c>
      <c r="C13" s="48" t="s">
        <v>11</v>
      </c>
      <c r="D13" s="48" t="s">
        <v>12</v>
      </c>
      <c r="E13" s="6" t="s">
        <v>13</v>
      </c>
    </row>
    <row r="14" spans="2:5" x14ac:dyDescent="0.25">
      <c r="B14" s="3" t="s">
        <v>48</v>
      </c>
      <c r="C14" s="22">
        <v>0</v>
      </c>
      <c r="D14" s="23">
        <v>226</v>
      </c>
      <c r="E14" s="7">
        <f>IFERROR(C14/D14,0)</f>
        <v>0</v>
      </c>
    </row>
    <row r="15" spans="2:5" x14ac:dyDescent="0.25">
      <c r="B15" s="3" t="s">
        <v>49</v>
      </c>
      <c r="C15" s="22">
        <v>0</v>
      </c>
      <c r="D15" s="23">
        <v>308</v>
      </c>
      <c r="E15" s="7">
        <f t="shared" ref="E15:E48" si="0">IFERROR(C15/D15,0)</f>
        <v>0</v>
      </c>
    </row>
    <row r="16" spans="2:5" x14ac:dyDescent="0.25">
      <c r="B16" s="3" t="s">
        <v>50</v>
      </c>
      <c r="C16" s="22">
        <v>0</v>
      </c>
      <c r="D16" s="23">
        <v>206</v>
      </c>
      <c r="E16" s="7">
        <f t="shared" si="0"/>
        <v>0</v>
      </c>
    </row>
    <row r="17" spans="2:5" x14ac:dyDescent="0.25">
      <c r="B17" s="3" t="s">
        <v>51</v>
      </c>
      <c r="C17" s="22">
        <v>0</v>
      </c>
      <c r="D17" s="23">
        <v>212</v>
      </c>
      <c r="E17" s="7">
        <f t="shared" si="0"/>
        <v>0</v>
      </c>
    </row>
    <row r="18" spans="2:5" x14ac:dyDescent="0.25">
      <c r="B18" s="3" t="s">
        <v>52</v>
      </c>
      <c r="C18" s="22">
        <v>0</v>
      </c>
      <c r="D18" s="23">
        <v>236</v>
      </c>
      <c r="E18" s="7">
        <f t="shared" si="0"/>
        <v>0</v>
      </c>
    </row>
    <row r="19" spans="2:5" x14ac:dyDescent="0.25">
      <c r="B19" s="3" t="s">
        <v>53</v>
      </c>
      <c r="C19" s="22">
        <v>0</v>
      </c>
      <c r="D19" s="23">
        <v>206</v>
      </c>
      <c r="E19" s="7">
        <f t="shared" si="0"/>
        <v>0</v>
      </c>
    </row>
    <row r="20" spans="2:5" x14ac:dyDescent="0.25">
      <c r="B20" s="3" t="s">
        <v>54</v>
      </c>
      <c r="C20" s="22">
        <v>0</v>
      </c>
      <c r="D20" s="23">
        <v>264</v>
      </c>
      <c r="E20" s="7">
        <f t="shared" si="0"/>
        <v>0</v>
      </c>
    </row>
    <row r="21" spans="2:5" x14ac:dyDescent="0.25">
      <c r="B21" s="3" t="s">
        <v>55</v>
      </c>
      <c r="C21" s="22">
        <v>0</v>
      </c>
      <c r="D21" s="23">
        <v>236</v>
      </c>
      <c r="E21" s="7">
        <f t="shared" si="0"/>
        <v>0</v>
      </c>
    </row>
    <row r="22" spans="2:5" x14ac:dyDescent="0.25">
      <c r="B22" s="3" t="s">
        <v>56</v>
      </c>
      <c r="C22" s="22">
        <v>0</v>
      </c>
      <c r="D22" s="23">
        <v>236</v>
      </c>
      <c r="E22" s="7">
        <f t="shared" si="0"/>
        <v>0</v>
      </c>
    </row>
    <row r="23" spans="2:5" x14ac:dyDescent="0.25">
      <c r="B23" s="3" t="s">
        <v>57</v>
      </c>
      <c r="C23" s="22">
        <v>3.4166666666666701</v>
      </c>
      <c r="D23" s="23">
        <v>236</v>
      </c>
      <c r="E23" s="7">
        <f t="shared" si="0"/>
        <v>1.4477401129943517E-2</v>
      </c>
    </row>
    <row r="24" spans="2:5" x14ac:dyDescent="0.25">
      <c r="B24" s="3" t="s">
        <v>58</v>
      </c>
      <c r="C24" s="22">
        <v>0</v>
      </c>
      <c r="D24" s="23">
        <v>236</v>
      </c>
      <c r="E24" s="7">
        <f t="shared" si="0"/>
        <v>0</v>
      </c>
    </row>
    <row r="25" spans="2:5" x14ac:dyDescent="0.25">
      <c r="B25" s="3" t="s">
        <v>59</v>
      </c>
      <c r="C25" s="22">
        <v>0</v>
      </c>
      <c r="D25" s="23">
        <v>216</v>
      </c>
      <c r="E25" s="7">
        <f t="shared" si="0"/>
        <v>0</v>
      </c>
    </row>
    <row r="26" spans="2:5" x14ac:dyDescent="0.25">
      <c r="B26" s="3" t="s">
        <v>60</v>
      </c>
      <c r="C26" s="22">
        <v>0</v>
      </c>
      <c r="D26" s="23">
        <v>236</v>
      </c>
      <c r="E26" s="7">
        <f t="shared" si="0"/>
        <v>0</v>
      </c>
    </row>
    <row r="27" spans="2:5" x14ac:dyDescent="0.25">
      <c r="B27" s="3" t="s">
        <v>61</v>
      </c>
      <c r="C27" s="22">
        <v>0</v>
      </c>
      <c r="D27" s="23">
        <v>236</v>
      </c>
      <c r="E27" s="7">
        <f t="shared" si="0"/>
        <v>0</v>
      </c>
    </row>
    <row r="28" spans="2:5" x14ac:dyDescent="0.25">
      <c r="B28" s="3" t="s">
        <v>62</v>
      </c>
      <c r="C28" s="22">
        <v>0</v>
      </c>
      <c r="D28" s="23">
        <v>206</v>
      </c>
      <c r="E28" s="7">
        <f t="shared" si="0"/>
        <v>0</v>
      </c>
    </row>
    <row r="29" spans="2:5" x14ac:dyDescent="0.25">
      <c r="B29" s="3" t="s">
        <v>63</v>
      </c>
      <c r="C29" s="22">
        <v>1.0833333333333333</v>
      </c>
      <c r="D29" s="23">
        <v>228</v>
      </c>
      <c r="E29" s="7">
        <f t="shared" si="0"/>
        <v>4.7514619883040933E-3</v>
      </c>
    </row>
    <row r="30" spans="2:5" x14ac:dyDescent="0.25">
      <c r="B30" s="3" t="s">
        <v>64</v>
      </c>
      <c r="C30" s="22">
        <v>0</v>
      </c>
      <c r="D30" s="23">
        <v>212</v>
      </c>
      <c r="E30" s="7">
        <f t="shared" si="0"/>
        <v>0</v>
      </c>
    </row>
    <row r="31" spans="2:5" x14ac:dyDescent="0.25">
      <c r="B31" s="3" t="s">
        <v>65</v>
      </c>
      <c r="C31" s="22">
        <v>0</v>
      </c>
      <c r="D31" s="23">
        <v>212</v>
      </c>
      <c r="E31" s="7">
        <f t="shared" si="0"/>
        <v>0</v>
      </c>
    </row>
    <row r="32" spans="2:5" x14ac:dyDescent="0.25">
      <c r="B32" s="3" t="s">
        <v>66</v>
      </c>
      <c r="C32" s="22">
        <v>0</v>
      </c>
      <c r="D32" s="23">
        <v>182</v>
      </c>
      <c r="E32" s="7">
        <f t="shared" si="0"/>
        <v>0</v>
      </c>
    </row>
    <row r="33" spans="2:5" x14ac:dyDescent="0.25">
      <c r="B33" s="3" t="s">
        <v>67</v>
      </c>
      <c r="C33" s="22">
        <v>0</v>
      </c>
      <c r="D33" s="23">
        <v>212</v>
      </c>
      <c r="E33" s="7">
        <f t="shared" si="0"/>
        <v>0</v>
      </c>
    </row>
    <row r="34" spans="2:5" x14ac:dyDescent="0.25">
      <c r="B34" s="3" t="s">
        <v>68</v>
      </c>
      <c r="C34" s="22">
        <v>0</v>
      </c>
      <c r="D34" s="23">
        <v>212</v>
      </c>
      <c r="E34" s="7">
        <f t="shared" si="0"/>
        <v>0</v>
      </c>
    </row>
    <row r="35" spans="2:5" x14ac:dyDescent="0.25">
      <c r="B35" s="3" t="s">
        <v>69</v>
      </c>
      <c r="C35" s="22">
        <v>0</v>
      </c>
      <c r="D35" s="23">
        <v>212</v>
      </c>
      <c r="E35" s="7">
        <f t="shared" si="0"/>
        <v>0</v>
      </c>
    </row>
    <row r="36" spans="2:5" x14ac:dyDescent="0.25">
      <c r="B36" s="3" t="s">
        <v>70</v>
      </c>
      <c r="C36" s="22">
        <v>0</v>
      </c>
      <c r="D36" s="23">
        <v>212</v>
      </c>
      <c r="E36" s="7">
        <f t="shared" si="0"/>
        <v>0</v>
      </c>
    </row>
    <row r="37" spans="2:5" x14ac:dyDescent="0.25">
      <c r="B37" s="3" t="s">
        <v>71</v>
      </c>
      <c r="C37" s="22">
        <v>1.25</v>
      </c>
      <c r="D37" s="23">
        <v>212</v>
      </c>
      <c r="E37" s="7">
        <f t="shared" si="0"/>
        <v>5.89622641509434E-3</v>
      </c>
    </row>
    <row r="38" spans="2:5" x14ac:dyDescent="0.25">
      <c r="B38" s="3" t="s">
        <v>72</v>
      </c>
      <c r="C38" s="22">
        <v>0</v>
      </c>
      <c r="D38" s="23">
        <v>212</v>
      </c>
      <c r="E38" s="7">
        <f t="shared" si="0"/>
        <v>0</v>
      </c>
    </row>
    <row r="39" spans="2:5" x14ac:dyDescent="0.25">
      <c r="B39" s="3" t="s">
        <v>73</v>
      </c>
      <c r="C39" s="22">
        <v>0</v>
      </c>
      <c r="D39" s="23">
        <v>202</v>
      </c>
      <c r="E39" s="7">
        <f t="shared" si="0"/>
        <v>0</v>
      </c>
    </row>
    <row r="40" spans="2:5" x14ac:dyDescent="0.25">
      <c r="B40" s="3" t="s">
        <v>74</v>
      </c>
      <c r="C40" s="22">
        <v>1</v>
      </c>
      <c r="D40" s="23">
        <v>212</v>
      </c>
      <c r="E40" s="7">
        <f t="shared" si="0"/>
        <v>4.7169811320754715E-3</v>
      </c>
    </row>
    <row r="41" spans="2:5" x14ac:dyDescent="0.25">
      <c r="B41" s="3" t="s">
        <v>75</v>
      </c>
      <c r="C41" s="22">
        <v>0</v>
      </c>
      <c r="D41" s="23">
        <v>212</v>
      </c>
      <c r="E41" s="7">
        <f t="shared" si="0"/>
        <v>0</v>
      </c>
    </row>
    <row r="42" spans="2:5" x14ac:dyDescent="0.25">
      <c r="B42" s="3" t="s">
        <v>76</v>
      </c>
      <c r="C42" s="22">
        <v>0</v>
      </c>
      <c r="D42" s="23">
        <v>212</v>
      </c>
      <c r="E42" s="7">
        <f t="shared" si="0"/>
        <v>0</v>
      </c>
    </row>
    <row r="43" spans="2:5" x14ac:dyDescent="0.25">
      <c r="B43" s="3" t="s">
        <v>77</v>
      </c>
      <c r="C43" s="22">
        <v>0</v>
      </c>
      <c r="D43" s="23">
        <v>212</v>
      </c>
      <c r="E43" s="7">
        <f t="shared" si="0"/>
        <v>0</v>
      </c>
    </row>
    <row r="44" spans="2:5" x14ac:dyDescent="0.25">
      <c r="B44" s="3" t="s">
        <v>78</v>
      </c>
      <c r="C44" s="22">
        <v>0</v>
      </c>
      <c r="D44" s="23">
        <v>212</v>
      </c>
      <c r="E44" s="7">
        <f t="shared" si="0"/>
        <v>0</v>
      </c>
    </row>
    <row r="45" spans="2:5" x14ac:dyDescent="0.25">
      <c r="B45" s="3" t="s">
        <v>79</v>
      </c>
      <c r="C45" s="22">
        <v>0</v>
      </c>
      <c r="D45" s="23">
        <v>540</v>
      </c>
      <c r="E45" s="7">
        <f t="shared" si="0"/>
        <v>0</v>
      </c>
    </row>
    <row r="46" spans="2:5" x14ac:dyDescent="0.25">
      <c r="B46" s="3" t="s">
        <v>80</v>
      </c>
      <c r="C46" s="22">
        <v>0</v>
      </c>
      <c r="D46" s="23">
        <v>540</v>
      </c>
      <c r="E46" s="7">
        <f t="shared" si="0"/>
        <v>0</v>
      </c>
    </row>
    <row r="47" spans="2:5" x14ac:dyDescent="0.25">
      <c r="B47" s="3" t="s">
        <v>120</v>
      </c>
      <c r="C47" s="22">
        <v>0</v>
      </c>
      <c r="D47" s="23">
        <v>540</v>
      </c>
      <c r="E47" s="7">
        <f t="shared" si="0"/>
        <v>0</v>
      </c>
    </row>
    <row r="48" spans="2:5" x14ac:dyDescent="0.25">
      <c r="B48" s="3" t="s">
        <v>121</v>
      </c>
      <c r="C48" s="22">
        <v>0</v>
      </c>
      <c r="D48" s="23">
        <v>540</v>
      </c>
      <c r="E48" s="7">
        <f t="shared" si="0"/>
        <v>0</v>
      </c>
    </row>
    <row r="49" spans="2:5" x14ac:dyDescent="0.25">
      <c r="B49" s="4" t="s">
        <v>10</v>
      </c>
      <c r="C49" s="24">
        <f>SUM(C14:C48)</f>
        <v>6.7500000000000036</v>
      </c>
      <c r="D49" s="51">
        <f>SUM(D14:D48)</f>
        <v>9024</v>
      </c>
      <c r="E49" s="8">
        <f>IFERROR(C49/D49,0)</f>
        <v>7.480053191489366E-4</v>
      </c>
    </row>
  </sheetData>
  <mergeCells count="5">
    <mergeCell ref="C9:D9"/>
    <mergeCell ref="C10:D11"/>
    <mergeCell ref="B2:E2"/>
    <mergeCell ref="B3:E3"/>
    <mergeCell ref="B4:E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08"/>
  <sheetViews>
    <sheetView showGridLines="0" zoomScale="85" zoomScaleNormal="85" workbookViewId="0">
      <selection activeCell="C6" sqref="C6"/>
    </sheetView>
  </sheetViews>
  <sheetFormatPr defaultColWidth="9.140625" defaultRowHeight="15" x14ac:dyDescent="0.25"/>
  <cols>
    <col min="1" max="1" width="5.28515625" customWidth="1"/>
    <col min="2" max="2" width="20.42578125" customWidth="1"/>
    <col min="3" max="3" width="37.140625" bestFit="1" customWidth="1"/>
    <col min="4" max="7" width="10.5703125" customWidth="1"/>
    <col min="8" max="8" width="14.7109375" customWidth="1"/>
    <col min="10" max="10" width="14.140625" customWidth="1"/>
  </cols>
  <sheetData>
    <row r="2" spans="2:13" x14ac:dyDescent="0.25">
      <c r="B2" s="58" t="s">
        <v>29</v>
      </c>
      <c r="C2" s="58"/>
      <c r="D2" s="58"/>
      <c r="E2" s="58"/>
      <c r="F2" s="58"/>
      <c r="G2" s="58"/>
      <c r="H2" s="58"/>
      <c r="K2" s="53"/>
    </row>
    <row r="3" spans="2:13" x14ac:dyDescent="0.25">
      <c r="B3" s="59" t="s">
        <v>14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</row>
    <row r="4" spans="2:13" x14ac:dyDescent="0.25">
      <c r="B4" s="58" t="s">
        <v>1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</row>
    <row r="6" spans="2:13" x14ac:dyDescent="0.25">
      <c r="B6" t="s">
        <v>2</v>
      </c>
      <c r="C6" t="s">
        <v>123</v>
      </c>
    </row>
    <row r="7" spans="2:13" x14ac:dyDescent="0.25">
      <c r="B7" t="s">
        <v>3</v>
      </c>
      <c r="C7" s="52">
        <v>2014</v>
      </c>
    </row>
    <row r="8" spans="2:13" x14ac:dyDescent="0.25">
      <c r="B8" t="s">
        <v>4</v>
      </c>
      <c r="C8" t="s">
        <v>122</v>
      </c>
    </row>
    <row r="9" spans="2:13" ht="15" customHeight="1" x14ac:dyDescent="0.25">
      <c r="B9" t="s">
        <v>6</v>
      </c>
      <c r="C9" s="56" t="s">
        <v>15</v>
      </c>
      <c r="D9" s="56"/>
      <c r="E9" s="56"/>
      <c r="F9" s="56"/>
      <c r="I9" s="2"/>
      <c r="J9" s="1"/>
      <c r="K9" s="1"/>
      <c r="L9" s="1"/>
    </row>
    <row r="10" spans="2:13" ht="15" customHeight="1" x14ac:dyDescent="0.25">
      <c r="B10" t="s">
        <v>5</v>
      </c>
      <c r="C10" s="62" t="s">
        <v>16</v>
      </c>
      <c r="D10" s="62"/>
      <c r="E10" s="62"/>
      <c r="F10" s="62"/>
      <c r="G10" s="5"/>
      <c r="I10" s="61"/>
      <c r="J10" s="61"/>
      <c r="K10" s="61"/>
      <c r="L10" s="61"/>
      <c r="M10" s="5"/>
    </row>
    <row r="12" spans="2:13" x14ac:dyDescent="0.25">
      <c r="B12" s="63" t="s">
        <v>9</v>
      </c>
      <c r="C12" s="63"/>
      <c r="D12" s="55" t="s">
        <v>81</v>
      </c>
      <c r="E12" s="55" t="s">
        <v>20</v>
      </c>
      <c r="F12" s="25" t="s">
        <v>82</v>
      </c>
      <c r="G12" s="25" t="s">
        <v>83</v>
      </c>
      <c r="H12" s="25" t="s">
        <v>84</v>
      </c>
    </row>
    <row r="13" spans="2:13" x14ac:dyDescent="0.25">
      <c r="B13" s="60" t="s">
        <v>85</v>
      </c>
      <c r="C13" s="9" t="s">
        <v>17</v>
      </c>
      <c r="D13" s="10">
        <v>23</v>
      </c>
      <c r="E13" s="10">
        <v>17</v>
      </c>
      <c r="F13" s="10">
        <v>761</v>
      </c>
      <c r="G13" s="10">
        <v>118</v>
      </c>
      <c r="H13" s="11">
        <f>SUM(D13:G13)</f>
        <v>919</v>
      </c>
    </row>
    <row r="14" spans="2:13" x14ac:dyDescent="0.25">
      <c r="B14" s="60"/>
      <c r="C14" s="9" t="s">
        <v>18</v>
      </c>
      <c r="D14" s="10">
        <v>29</v>
      </c>
      <c r="E14" s="10">
        <v>19</v>
      </c>
      <c r="F14" s="10">
        <v>900</v>
      </c>
      <c r="G14" s="10">
        <v>180</v>
      </c>
      <c r="H14" s="11">
        <f>SUM(D14:G14)</f>
        <v>1128</v>
      </c>
    </row>
    <row r="15" spans="2:13" x14ac:dyDescent="0.25">
      <c r="B15" s="60"/>
      <c r="C15" s="9" t="s">
        <v>19</v>
      </c>
      <c r="D15" s="12">
        <f>IFERROR((D13/D14),0)</f>
        <v>0.7931034482758621</v>
      </c>
      <c r="E15" s="12">
        <f>IFERROR((E13/E14),0)</f>
        <v>0.89473684210526316</v>
      </c>
      <c r="F15" s="12">
        <f>IFERROR((F13/F14),0)</f>
        <v>0.8455555555555555</v>
      </c>
      <c r="G15" s="12">
        <f>IFERROR((G13/G14),0)</f>
        <v>0.65555555555555556</v>
      </c>
      <c r="H15" s="12">
        <f>IFERROR((H13/H14),0)</f>
        <v>0.81471631205673756</v>
      </c>
    </row>
    <row r="16" spans="2:13" x14ac:dyDescent="0.25">
      <c r="B16" s="60" t="s">
        <v>86</v>
      </c>
      <c r="C16" s="9" t="s">
        <v>17</v>
      </c>
      <c r="D16" s="10">
        <v>66</v>
      </c>
      <c r="E16" s="10">
        <v>355</v>
      </c>
      <c r="F16" s="10">
        <v>1579</v>
      </c>
      <c r="G16" s="10">
        <v>270</v>
      </c>
      <c r="H16" s="11">
        <f>SUM(D16:G16)</f>
        <v>2270</v>
      </c>
    </row>
    <row r="17" spans="2:8" x14ac:dyDescent="0.25">
      <c r="B17" s="60"/>
      <c r="C17" s="9" t="s">
        <v>18</v>
      </c>
      <c r="D17" s="10">
        <v>105</v>
      </c>
      <c r="E17" s="10">
        <v>530</v>
      </c>
      <c r="F17" s="10">
        <v>2093</v>
      </c>
      <c r="G17" s="10">
        <v>396</v>
      </c>
      <c r="H17" s="11">
        <f>SUM(D17:G17)</f>
        <v>3124</v>
      </c>
    </row>
    <row r="18" spans="2:8" x14ac:dyDescent="0.25">
      <c r="B18" s="60"/>
      <c r="C18" s="9" t="s">
        <v>19</v>
      </c>
      <c r="D18" s="12">
        <f>IFERROR((D16/D17),0)</f>
        <v>0.62857142857142856</v>
      </c>
      <c r="E18" s="12">
        <f>IFERROR((E16/E17),0)</f>
        <v>0.66981132075471694</v>
      </c>
      <c r="F18" s="12">
        <f>IFERROR((F16/F17),0)</f>
        <v>0.75441949354992832</v>
      </c>
      <c r="G18" s="12">
        <f>IFERROR((G16/G17),0)</f>
        <v>0.68181818181818177</v>
      </c>
      <c r="H18" s="12">
        <f>IFERROR((H16/H17),0)</f>
        <v>0.72663252240717024</v>
      </c>
    </row>
    <row r="19" spans="2:8" x14ac:dyDescent="0.25">
      <c r="B19" s="60" t="s">
        <v>87</v>
      </c>
      <c r="C19" s="9" t="s">
        <v>17</v>
      </c>
      <c r="D19" s="10">
        <v>8</v>
      </c>
      <c r="E19" s="10">
        <v>21</v>
      </c>
      <c r="F19" s="10">
        <v>719</v>
      </c>
      <c r="G19" s="10">
        <v>57</v>
      </c>
      <c r="H19" s="11">
        <f>SUM(D19:G19)</f>
        <v>805</v>
      </c>
    </row>
    <row r="20" spans="2:8" x14ac:dyDescent="0.25">
      <c r="B20" s="60"/>
      <c r="C20" s="9" t="s">
        <v>18</v>
      </c>
      <c r="D20" s="10">
        <v>10</v>
      </c>
      <c r="E20" s="10">
        <v>21</v>
      </c>
      <c r="F20" s="10">
        <v>759</v>
      </c>
      <c r="G20" s="10">
        <v>61</v>
      </c>
      <c r="H20" s="11">
        <f>SUM(D20:G20)</f>
        <v>851</v>
      </c>
    </row>
    <row r="21" spans="2:8" x14ac:dyDescent="0.25">
      <c r="B21" s="60"/>
      <c r="C21" s="9" t="s">
        <v>19</v>
      </c>
      <c r="D21" s="12">
        <f>IFERROR((D19/D20),0)</f>
        <v>0.8</v>
      </c>
      <c r="E21" s="12">
        <f>IFERROR((E19/E20),0)</f>
        <v>1</v>
      </c>
      <c r="F21" s="12">
        <f>IFERROR((F19/F20),0)</f>
        <v>0.94729907773386035</v>
      </c>
      <c r="G21" s="12">
        <f>IFERROR((G19/G20),0)</f>
        <v>0.93442622950819676</v>
      </c>
      <c r="H21" s="12">
        <f>IFERROR((H19/H20),0)</f>
        <v>0.94594594594594594</v>
      </c>
    </row>
    <row r="22" spans="2:8" x14ac:dyDescent="0.25">
      <c r="B22" s="60" t="s">
        <v>88</v>
      </c>
      <c r="C22" s="9" t="s">
        <v>17</v>
      </c>
      <c r="D22" s="10">
        <v>44</v>
      </c>
      <c r="E22" s="10">
        <v>252</v>
      </c>
      <c r="F22" s="10">
        <v>961</v>
      </c>
      <c r="G22" s="10">
        <v>308</v>
      </c>
      <c r="H22" s="11">
        <f>SUM(D22:G22)</f>
        <v>1565</v>
      </c>
    </row>
    <row r="23" spans="2:8" x14ac:dyDescent="0.25">
      <c r="B23" s="60"/>
      <c r="C23" s="9" t="s">
        <v>18</v>
      </c>
      <c r="D23" s="10">
        <v>149</v>
      </c>
      <c r="E23" s="10">
        <v>684</v>
      </c>
      <c r="F23" s="10">
        <v>2275</v>
      </c>
      <c r="G23" s="10">
        <v>371</v>
      </c>
      <c r="H23" s="11">
        <f>SUM(D23:G23)</f>
        <v>3479</v>
      </c>
    </row>
    <row r="24" spans="2:8" x14ac:dyDescent="0.25">
      <c r="B24" s="60"/>
      <c r="C24" s="9" t="s">
        <v>19</v>
      </c>
      <c r="D24" s="12">
        <f>IFERROR((D22/D23),0)</f>
        <v>0.29530201342281881</v>
      </c>
      <c r="E24" s="12">
        <f>IFERROR((E22/E23),0)</f>
        <v>0.36842105263157893</v>
      </c>
      <c r="F24" s="12">
        <f>IFERROR((F22/F23),0)</f>
        <v>0.42241758241758243</v>
      </c>
      <c r="G24" s="12">
        <f>IFERROR((G22/G23),0)</f>
        <v>0.83018867924528306</v>
      </c>
      <c r="H24" s="12">
        <f>IFERROR((H22/H23),0)</f>
        <v>0.44984190859442369</v>
      </c>
    </row>
    <row r="25" spans="2:8" x14ac:dyDescent="0.25">
      <c r="B25" s="60" t="s">
        <v>89</v>
      </c>
      <c r="C25" s="9" t="s">
        <v>17</v>
      </c>
      <c r="D25" s="10">
        <v>13</v>
      </c>
      <c r="E25" s="10">
        <v>10</v>
      </c>
      <c r="F25" s="10">
        <v>967</v>
      </c>
      <c r="G25" s="10">
        <v>141</v>
      </c>
      <c r="H25" s="11">
        <f>SUM(D25:G25)</f>
        <v>1131</v>
      </c>
    </row>
    <row r="26" spans="2:8" x14ac:dyDescent="0.25">
      <c r="B26" s="60"/>
      <c r="C26" s="9" t="s">
        <v>18</v>
      </c>
      <c r="D26" s="10">
        <v>22</v>
      </c>
      <c r="E26" s="10">
        <v>14</v>
      </c>
      <c r="F26" s="10">
        <v>1413</v>
      </c>
      <c r="G26" s="10">
        <v>183</v>
      </c>
      <c r="H26" s="11">
        <f>SUM(D26:G26)</f>
        <v>1632</v>
      </c>
    </row>
    <row r="27" spans="2:8" x14ac:dyDescent="0.25">
      <c r="B27" s="60"/>
      <c r="C27" s="9" t="s">
        <v>19</v>
      </c>
      <c r="D27" s="12">
        <f>IFERROR((D25/D26),0)</f>
        <v>0.59090909090909094</v>
      </c>
      <c r="E27" s="12">
        <f>IFERROR((E25/E26),0)</f>
        <v>0.7142857142857143</v>
      </c>
      <c r="F27" s="12">
        <f>IFERROR((F25/F26),0)</f>
        <v>0.68435951875442325</v>
      </c>
      <c r="G27" s="12">
        <f>IFERROR((G25/G26),0)</f>
        <v>0.77049180327868849</v>
      </c>
      <c r="H27" s="12">
        <f>IFERROR((H25/H26),0)</f>
        <v>0.69301470588235292</v>
      </c>
    </row>
    <row r="28" spans="2:8" x14ac:dyDescent="0.25">
      <c r="B28" s="60" t="s">
        <v>90</v>
      </c>
      <c r="C28" s="9" t="s">
        <v>17</v>
      </c>
      <c r="D28" s="10">
        <v>12</v>
      </c>
      <c r="E28" s="10">
        <v>65</v>
      </c>
      <c r="F28" s="10">
        <v>1340</v>
      </c>
      <c r="G28" s="10">
        <v>163</v>
      </c>
      <c r="H28" s="11">
        <f>SUM(D28:G28)</f>
        <v>1580</v>
      </c>
    </row>
    <row r="29" spans="2:8" x14ac:dyDescent="0.25">
      <c r="B29" s="60"/>
      <c r="C29" s="9" t="s">
        <v>18</v>
      </c>
      <c r="D29" s="10">
        <v>16</v>
      </c>
      <c r="E29" s="10">
        <v>67</v>
      </c>
      <c r="F29" s="10">
        <v>1505</v>
      </c>
      <c r="G29" s="10">
        <v>203</v>
      </c>
      <c r="H29" s="11">
        <f>SUM(D29:G29)</f>
        <v>1791</v>
      </c>
    </row>
    <row r="30" spans="2:8" x14ac:dyDescent="0.25">
      <c r="B30" s="60"/>
      <c r="C30" s="9" t="s">
        <v>19</v>
      </c>
      <c r="D30" s="12">
        <f>IFERROR((D28/D29),0)</f>
        <v>0.75</v>
      </c>
      <c r="E30" s="12">
        <f>IFERROR((E28/E29),0)</f>
        <v>0.97014925373134331</v>
      </c>
      <c r="F30" s="12">
        <f>IFERROR((F28/F29),0)</f>
        <v>0.89036544850498334</v>
      </c>
      <c r="G30" s="12">
        <f>IFERROR((G28/G29),0)</f>
        <v>0.80295566502463056</v>
      </c>
      <c r="H30" s="12">
        <f>IFERROR((H28/H29),0)</f>
        <v>0.88218872138470128</v>
      </c>
    </row>
    <row r="31" spans="2:8" x14ac:dyDescent="0.25">
      <c r="B31" s="60" t="s">
        <v>91</v>
      </c>
      <c r="C31" s="9" t="s">
        <v>17</v>
      </c>
      <c r="D31" s="10">
        <v>8</v>
      </c>
      <c r="E31" s="10">
        <v>16</v>
      </c>
      <c r="F31" s="10">
        <v>2764</v>
      </c>
      <c r="G31" s="10">
        <v>204</v>
      </c>
      <c r="H31" s="11">
        <f>SUM(D31:G31)</f>
        <v>2992</v>
      </c>
    </row>
    <row r="32" spans="2:8" x14ac:dyDescent="0.25">
      <c r="B32" s="60"/>
      <c r="C32" s="9" t="s">
        <v>18</v>
      </c>
      <c r="D32" s="10">
        <v>9</v>
      </c>
      <c r="E32" s="10">
        <v>16</v>
      </c>
      <c r="F32" s="10">
        <v>3809</v>
      </c>
      <c r="G32" s="10">
        <v>251</v>
      </c>
      <c r="H32" s="11">
        <f>SUM(D32:G32)</f>
        <v>4085</v>
      </c>
    </row>
    <row r="33" spans="2:8" x14ac:dyDescent="0.25">
      <c r="B33" s="60"/>
      <c r="C33" s="9" t="s">
        <v>19</v>
      </c>
      <c r="D33" s="12">
        <f>IFERROR((D31/D32),0)</f>
        <v>0.88888888888888884</v>
      </c>
      <c r="E33" s="12">
        <f>IFERROR((E31/E32),0)</f>
        <v>1</v>
      </c>
      <c r="F33" s="12">
        <f>IFERROR((F31/F32),0)</f>
        <v>0.72564977684431609</v>
      </c>
      <c r="G33" s="12">
        <f>IFERROR((G31/G32),0)</f>
        <v>0.8127490039840638</v>
      </c>
      <c r="H33" s="12">
        <f>IFERROR((H31/H32),0)</f>
        <v>0.73243574051407589</v>
      </c>
    </row>
    <row r="34" spans="2:8" x14ac:dyDescent="0.25">
      <c r="B34" s="60" t="s">
        <v>92</v>
      </c>
      <c r="C34" s="9" t="s">
        <v>17</v>
      </c>
      <c r="D34" s="10">
        <v>8</v>
      </c>
      <c r="E34" s="10">
        <v>7</v>
      </c>
      <c r="F34" s="10">
        <v>361</v>
      </c>
      <c r="G34" s="10">
        <v>46</v>
      </c>
      <c r="H34" s="11">
        <f>SUM(D34:G34)</f>
        <v>422</v>
      </c>
    </row>
    <row r="35" spans="2:8" x14ac:dyDescent="0.25">
      <c r="B35" s="60"/>
      <c r="C35" s="9" t="s">
        <v>18</v>
      </c>
      <c r="D35" s="10">
        <v>9</v>
      </c>
      <c r="E35" s="10">
        <v>7</v>
      </c>
      <c r="F35" s="10">
        <v>408</v>
      </c>
      <c r="G35" s="10">
        <v>51</v>
      </c>
      <c r="H35" s="11">
        <f>SUM(D35:G35)</f>
        <v>475</v>
      </c>
    </row>
    <row r="36" spans="2:8" x14ac:dyDescent="0.25">
      <c r="B36" s="60"/>
      <c r="C36" s="9" t="s">
        <v>19</v>
      </c>
      <c r="D36" s="12">
        <f>IFERROR((D34/D35),0)</f>
        <v>0.88888888888888884</v>
      </c>
      <c r="E36" s="12">
        <f>IFERROR((E34/E35),0)</f>
        <v>1</v>
      </c>
      <c r="F36" s="12">
        <f>IFERROR((F34/F35),0)</f>
        <v>0.88480392156862742</v>
      </c>
      <c r="G36" s="12">
        <f>IFERROR((G34/G35),0)</f>
        <v>0.90196078431372551</v>
      </c>
      <c r="H36" s="12">
        <f>IFERROR((H34/H35),0)</f>
        <v>0.888421052631579</v>
      </c>
    </row>
    <row r="37" spans="2:8" x14ac:dyDescent="0.25">
      <c r="B37" s="60" t="s">
        <v>93</v>
      </c>
      <c r="C37" s="9" t="s">
        <v>17</v>
      </c>
      <c r="D37" s="10">
        <v>18</v>
      </c>
      <c r="E37" s="10">
        <v>68</v>
      </c>
      <c r="F37" s="10">
        <v>732</v>
      </c>
      <c r="G37" s="10">
        <v>48</v>
      </c>
      <c r="H37" s="11">
        <f>SUM(D37:G37)</f>
        <v>866</v>
      </c>
    </row>
    <row r="38" spans="2:8" x14ac:dyDescent="0.25">
      <c r="B38" s="60"/>
      <c r="C38" s="9" t="s">
        <v>18</v>
      </c>
      <c r="D38" s="10">
        <v>18</v>
      </c>
      <c r="E38" s="10">
        <v>71</v>
      </c>
      <c r="F38" s="10">
        <v>767</v>
      </c>
      <c r="G38" s="10">
        <v>52</v>
      </c>
      <c r="H38" s="11">
        <f>SUM(D38:G38)</f>
        <v>908</v>
      </c>
    </row>
    <row r="39" spans="2:8" x14ac:dyDescent="0.25">
      <c r="B39" s="60"/>
      <c r="C39" s="9" t="s">
        <v>19</v>
      </c>
      <c r="D39" s="12">
        <f>IFERROR((D37/D38),0)</f>
        <v>1</v>
      </c>
      <c r="E39" s="12">
        <f>IFERROR((E37/E38),0)</f>
        <v>0.95774647887323938</v>
      </c>
      <c r="F39" s="12">
        <f>IFERROR((F37/F38),0)</f>
        <v>0.95436766623207303</v>
      </c>
      <c r="G39" s="12">
        <f>IFERROR((G37/G38),0)</f>
        <v>0.92307692307692313</v>
      </c>
      <c r="H39" s="12">
        <f>IFERROR((H37/H38),0)</f>
        <v>0.95374449339207046</v>
      </c>
    </row>
    <row r="40" spans="2:8" x14ac:dyDescent="0.25">
      <c r="B40" s="60" t="s">
        <v>94</v>
      </c>
      <c r="C40" s="9" t="s">
        <v>17</v>
      </c>
      <c r="D40" s="10">
        <v>10</v>
      </c>
      <c r="E40" s="10">
        <v>3</v>
      </c>
      <c r="F40" s="10">
        <v>694</v>
      </c>
      <c r="G40" s="10">
        <v>0</v>
      </c>
      <c r="H40" s="11">
        <f>SUM(D40:G40)</f>
        <v>707</v>
      </c>
    </row>
    <row r="41" spans="2:8" x14ac:dyDescent="0.25">
      <c r="B41" s="60"/>
      <c r="C41" s="9" t="s">
        <v>18</v>
      </c>
      <c r="D41" s="10">
        <v>10</v>
      </c>
      <c r="E41" s="10">
        <v>3</v>
      </c>
      <c r="F41" s="10">
        <v>761</v>
      </c>
      <c r="G41" s="10">
        <v>0</v>
      </c>
      <c r="H41" s="11">
        <f>SUM(D41:G41)</f>
        <v>774</v>
      </c>
    </row>
    <row r="42" spans="2:8" x14ac:dyDescent="0.25">
      <c r="B42" s="60"/>
      <c r="C42" s="9" t="s">
        <v>19</v>
      </c>
      <c r="D42" s="12">
        <f>IFERROR((D40/D41),0)</f>
        <v>1</v>
      </c>
      <c r="E42" s="12">
        <f>IFERROR((E40/E41),0)</f>
        <v>1</v>
      </c>
      <c r="F42" s="12">
        <f>IFERROR((F40/F41),0)</f>
        <v>0.91195795006570302</v>
      </c>
      <c r="G42" s="12">
        <f>IFERROR((G40/G41),0)</f>
        <v>0</v>
      </c>
      <c r="H42" s="12">
        <f>IFERROR((H40/H41),0)</f>
        <v>0.91343669250645998</v>
      </c>
    </row>
    <row r="43" spans="2:8" x14ac:dyDescent="0.25">
      <c r="B43" s="60" t="s">
        <v>95</v>
      </c>
      <c r="C43" s="9" t="s">
        <v>17</v>
      </c>
      <c r="D43" s="10">
        <v>4</v>
      </c>
      <c r="E43" s="10">
        <v>9</v>
      </c>
      <c r="F43" s="10">
        <v>719</v>
      </c>
      <c r="G43" s="10">
        <v>21</v>
      </c>
      <c r="H43" s="11">
        <f>SUM(D43:G43)</f>
        <v>753</v>
      </c>
    </row>
    <row r="44" spans="2:8" x14ac:dyDescent="0.25">
      <c r="B44" s="60"/>
      <c r="C44" s="9" t="s">
        <v>18</v>
      </c>
      <c r="D44" s="10">
        <v>5</v>
      </c>
      <c r="E44" s="10">
        <v>10</v>
      </c>
      <c r="F44" s="10">
        <v>824</v>
      </c>
      <c r="G44" s="10">
        <v>21</v>
      </c>
      <c r="H44" s="11">
        <f>SUM(D44:G44)</f>
        <v>860</v>
      </c>
    </row>
    <row r="45" spans="2:8" x14ac:dyDescent="0.25">
      <c r="B45" s="60"/>
      <c r="C45" s="9" t="s">
        <v>19</v>
      </c>
      <c r="D45" s="12">
        <f>IFERROR((D43/D44),0)</f>
        <v>0.8</v>
      </c>
      <c r="E45" s="12">
        <f>IFERROR((E43/E44),0)</f>
        <v>0.9</v>
      </c>
      <c r="F45" s="12">
        <f>IFERROR((F43/F44),0)</f>
        <v>0.87257281553398058</v>
      </c>
      <c r="G45" s="12">
        <f>IFERROR((G43/G44),0)</f>
        <v>1</v>
      </c>
      <c r="H45" s="12">
        <f>IFERROR((H43/H44),0)</f>
        <v>0.87558139534883717</v>
      </c>
    </row>
    <row r="46" spans="2:8" x14ac:dyDescent="0.25">
      <c r="B46" s="60" t="s">
        <v>96</v>
      </c>
      <c r="C46" s="9" t="s">
        <v>17</v>
      </c>
      <c r="D46" s="10">
        <v>0</v>
      </c>
      <c r="E46" s="10">
        <v>1</v>
      </c>
      <c r="F46" s="10">
        <v>173</v>
      </c>
      <c r="G46" s="10">
        <v>52</v>
      </c>
      <c r="H46" s="11">
        <f>SUM(D46:G46)</f>
        <v>226</v>
      </c>
    </row>
    <row r="47" spans="2:8" x14ac:dyDescent="0.25">
      <c r="B47" s="60"/>
      <c r="C47" s="9" t="s">
        <v>18</v>
      </c>
      <c r="D47" s="10">
        <v>0</v>
      </c>
      <c r="E47" s="10">
        <v>1</v>
      </c>
      <c r="F47" s="10">
        <v>223</v>
      </c>
      <c r="G47" s="10">
        <v>54</v>
      </c>
      <c r="H47" s="11">
        <f>SUM(D47:G47)</f>
        <v>278</v>
      </c>
    </row>
    <row r="48" spans="2:8" x14ac:dyDescent="0.25">
      <c r="B48" s="60"/>
      <c r="C48" s="9" t="s">
        <v>19</v>
      </c>
      <c r="D48" s="12">
        <f>IFERROR((D46/D47),0)</f>
        <v>0</v>
      </c>
      <c r="E48" s="12">
        <f>IFERROR((E46/E47),0)</f>
        <v>1</v>
      </c>
      <c r="F48" s="12">
        <f>IFERROR((F46/F47),0)</f>
        <v>0.77578475336322872</v>
      </c>
      <c r="G48" s="12">
        <f>IFERROR((G46/G47),0)</f>
        <v>0.96296296296296291</v>
      </c>
      <c r="H48" s="12">
        <f>IFERROR((H46/H47),0)</f>
        <v>0.81294964028776984</v>
      </c>
    </row>
    <row r="49" spans="2:8" x14ac:dyDescent="0.25">
      <c r="B49" s="60" t="s">
        <v>97</v>
      </c>
      <c r="C49" s="9" t="s">
        <v>17</v>
      </c>
      <c r="D49" s="10">
        <v>0</v>
      </c>
      <c r="E49" s="10">
        <v>1</v>
      </c>
      <c r="F49" s="10">
        <v>0</v>
      </c>
      <c r="G49" s="10">
        <v>119</v>
      </c>
      <c r="H49" s="11">
        <f>SUM(D49:G49)</f>
        <v>120</v>
      </c>
    </row>
    <row r="50" spans="2:8" x14ac:dyDescent="0.25">
      <c r="B50" s="60"/>
      <c r="C50" s="9" t="s">
        <v>18</v>
      </c>
      <c r="D50" s="10">
        <v>0</v>
      </c>
      <c r="E50" s="10">
        <v>1</v>
      </c>
      <c r="F50" s="10">
        <v>0</v>
      </c>
      <c r="G50" s="10">
        <v>121</v>
      </c>
      <c r="H50" s="11">
        <f>SUM(D50:G50)</f>
        <v>122</v>
      </c>
    </row>
    <row r="51" spans="2:8" x14ac:dyDescent="0.25">
      <c r="B51" s="60"/>
      <c r="C51" s="9" t="s">
        <v>19</v>
      </c>
      <c r="D51" s="12">
        <f>IFERROR((D49/D50),0)</f>
        <v>0</v>
      </c>
      <c r="E51" s="12">
        <f>IFERROR((E49/E50),0)</f>
        <v>1</v>
      </c>
      <c r="F51" s="12">
        <f>IFERROR((F49/F50),0)</f>
        <v>0</v>
      </c>
      <c r="G51" s="12">
        <f>IFERROR((G49/G50),0)</f>
        <v>0.98347107438016534</v>
      </c>
      <c r="H51" s="12">
        <f>IFERROR((H49/H50),0)</f>
        <v>0.98360655737704916</v>
      </c>
    </row>
    <row r="52" spans="2:8" x14ac:dyDescent="0.25">
      <c r="B52" s="60" t="s">
        <v>98</v>
      </c>
      <c r="C52" s="9" t="s">
        <v>17</v>
      </c>
      <c r="D52" s="10">
        <v>40</v>
      </c>
      <c r="E52" s="10">
        <v>185</v>
      </c>
      <c r="F52" s="10">
        <v>1228</v>
      </c>
      <c r="G52" s="10">
        <v>156</v>
      </c>
      <c r="H52" s="11">
        <f>SUM(D52:G52)</f>
        <v>1609</v>
      </c>
    </row>
    <row r="53" spans="2:8" x14ac:dyDescent="0.25">
      <c r="B53" s="60"/>
      <c r="C53" s="9" t="s">
        <v>18</v>
      </c>
      <c r="D53" s="10">
        <v>43</v>
      </c>
      <c r="E53" s="10">
        <v>201</v>
      </c>
      <c r="F53" s="10">
        <v>1312</v>
      </c>
      <c r="G53" s="10">
        <v>190</v>
      </c>
      <c r="H53" s="11">
        <f>SUM(D53:G53)</f>
        <v>1746</v>
      </c>
    </row>
    <row r="54" spans="2:8" x14ac:dyDescent="0.25">
      <c r="B54" s="60"/>
      <c r="C54" s="9" t="s">
        <v>19</v>
      </c>
      <c r="D54" s="12">
        <f>IFERROR((D52/D53),0)</f>
        <v>0.93023255813953487</v>
      </c>
      <c r="E54" s="12">
        <f>IFERROR((E52/E53),0)</f>
        <v>0.92039800995024879</v>
      </c>
      <c r="F54" s="12">
        <f>IFERROR((F52/F53),0)</f>
        <v>0.93597560975609762</v>
      </c>
      <c r="G54" s="12">
        <f>IFERROR((G52/G53),0)</f>
        <v>0.82105263157894737</v>
      </c>
      <c r="H54" s="12">
        <f>IFERROR((H52/H53),0)</f>
        <v>0.92153493699885447</v>
      </c>
    </row>
    <row r="55" spans="2:8" x14ac:dyDescent="0.25">
      <c r="B55" s="60" t="s">
        <v>99</v>
      </c>
      <c r="C55" s="9" t="s">
        <v>17</v>
      </c>
      <c r="D55" s="10">
        <v>33</v>
      </c>
      <c r="E55" s="10">
        <v>22</v>
      </c>
      <c r="F55" s="10">
        <v>1512</v>
      </c>
      <c r="G55" s="10">
        <v>205</v>
      </c>
      <c r="H55" s="11">
        <f>SUM(D55:G55)</f>
        <v>1772</v>
      </c>
    </row>
    <row r="56" spans="2:8" x14ac:dyDescent="0.25">
      <c r="B56" s="60"/>
      <c r="C56" s="9" t="s">
        <v>18</v>
      </c>
      <c r="D56" s="10">
        <v>48</v>
      </c>
      <c r="E56" s="10">
        <v>22</v>
      </c>
      <c r="F56" s="10">
        <v>1834</v>
      </c>
      <c r="G56" s="10">
        <v>249</v>
      </c>
      <c r="H56" s="11">
        <f>SUM(D56:G56)</f>
        <v>2153</v>
      </c>
    </row>
    <row r="57" spans="2:8" x14ac:dyDescent="0.25">
      <c r="B57" s="60"/>
      <c r="C57" s="9" t="s">
        <v>19</v>
      </c>
      <c r="D57" s="12">
        <f>IFERROR((D55/D56),0)</f>
        <v>0.6875</v>
      </c>
      <c r="E57" s="12">
        <f>IFERROR((E55/E56),0)</f>
        <v>1</v>
      </c>
      <c r="F57" s="12">
        <f>IFERROR((F55/F56),0)</f>
        <v>0.82442748091603058</v>
      </c>
      <c r="G57" s="12">
        <f>IFERROR((G55/G56),0)</f>
        <v>0.82329317269076308</v>
      </c>
      <c r="H57" s="12">
        <f>IFERROR((H55/H56),0)</f>
        <v>0.82303762192289831</v>
      </c>
    </row>
    <row r="58" spans="2:8" x14ac:dyDescent="0.25">
      <c r="B58" s="60" t="s">
        <v>100</v>
      </c>
      <c r="C58" s="9" t="s">
        <v>17</v>
      </c>
      <c r="D58" s="10">
        <v>53</v>
      </c>
      <c r="E58" s="10">
        <v>498</v>
      </c>
      <c r="F58" s="10">
        <v>2553</v>
      </c>
      <c r="G58" s="10">
        <v>373</v>
      </c>
      <c r="H58" s="11">
        <f>SUM(D58:G58)</f>
        <v>3477</v>
      </c>
    </row>
    <row r="59" spans="2:8" x14ac:dyDescent="0.25">
      <c r="B59" s="60"/>
      <c r="C59" s="9" t="s">
        <v>18</v>
      </c>
      <c r="D59" s="10">
        <v>71</v>
      </c>
      <c r="E59" s="10">
        <v>576</v>
      </c>
      <c r="F59" s="10">
        <v>3116</v>
      </c>
      <c r="G59" s="10">
        <v>614</v>
      </c>
      <c r="H59" s="11">
        <f>SUM(D59:G59)</f>
        <v>4377</v>
      </c>
    </row>
    <row r="60" spans="2:8" x14ac:dyDescent="0.25">
      <c r="B60" s="60"/>
      <c r="C60" s="9" t="s">
        <v>19</v>
      </c>
      <c r="D60" s="12">
        <f>IFERROR((D58/D59),0)</f>
        <v>0.74647887323943662</v>
      </c>
      <c r="E60" s="12">
        <f>IFERROR((E58/E59),0)</f>
        <v>0.86458333333333337</v>
      </c>
      <c r="F60" s="12">
        <f>IFERROR((F58/F59),0)</f>
        <v>0.81931964056482665</v>
      </c>
      <c r="G60" s="12">
        <f>IFERROR((G58/G59),0)</f>
        <v>0.60749185667752448</v>
      </c>
      <c r="H60" s="12">
        <f>IFERROR((H58/H59),0)</f>
        <v>0.79437971213159697</v>
      </c>
    </row>
    <row r="61" spans="2:8" x14ac:dyDescent="0.25">
      <c r="B61" s="60" t="s">
        <v>101</v>
      </c>
      <c r="C61" s="9" t="s">
        <v>17</v>
      </c>
      <c r="D61" s="10">
        <v>95</v>
      </c>
      <c r="E61" s="10">
        <v>274</v>
      </c>
      <c r="F61" s="10">
        <v>1224</v>
      </c>
      <c r="G61" s="10">
        <v>165</v>
      </c>
      <c r="H61" s="11">
        <f>SUM(D61:G61)</f>
        <v>1758</v>
      </c>
    </row>
    <row r="62" spans="2:8" x14ac:dyDescent="0.25">
      <c r="B62" s="60"/>
      <c r="C62" s="9" t="s">
        <v>18</v>
      </c>
      <c r="D62" s="10">
        <v>144</v>
      </c>
      <c r="E62" s="10">
        <v>343</v>
      </c>
      <c r="F62" s="10">
        <v>1557</v>
      </c>
      <c r="G62" s="10">
        <v>205</v>
      </c>
      <c r="H62" s="11">
        <f>SUM(D62:G62)</f>
        <v>2249</v>
      </c>
    </row>
    <row r="63" spans="2:8" x14ac:dyDescent="0.25">
      <c r="B63" s="60"/>
      <c r="C63" s="9" t="s">
        <v>19</v>
      </c>
      <c r="D63" s="12">
        <f>IFERROR((D61/D62),0)</f>
        <v>0.65972222222222221</v>
      </c>
      <c r="E63" s="12">
        <f>IFERROR((E61/E62),0)</f>
        <v>0.79883381924198249</v>
      </c>
      <c r="F63" s="12">
        <f>IFERROR((F61/F62),0)</f>
        <v>0.78612716763005785</v>
      </c>
      <c r="G63" s="12">
        <f>IFERROR((G61/G62),0)</f>
        <v>0.80487804878048785</v>
      </c>
      <c r="H63" s="12">
        <f>IFERROR((H61/H62),0)</f>
        <v>0.78168074699866608</v>
      </c>
    </row>
    <row r="64" spans="2:8" x14ac:dyDescent="0.25">
      <c r="B64" s="60" t="s">
        <v>102</v>
      </c>
      <c r="C64" s="9" t="s">
        <v>17</v>
      </c>
      <c r="D64" s="10">
        <v>0</v>
      </c>
      <c r="E64" s="10">
        <v>38</v>
      </c>
      <c r="F64" s="10">
        <v>545</v>
      </c>
      <c r="G64" s="10">
        <v>0</v>
      </c>
      <c r="H64" s="11">
        <f>SUM(D64:G64)</f>
        <v>583</v>
      </c>
    </row>
    <row r="65" spans="2:8" x14ac:dyDescent="0.25">
      <c r="B65" s="60"/>
      <c r="C65" s="9" t="s">
        <v>18</v>
      </c>
      <c r="D65" s="10">
        <v>0</v>
      </c>
      <c r="E65" s="10">
        <v>38</v>
      </c>
      <c r="F65" s="10">
        <v>592</v>
      </c>
      <c r="G65" s="10">
        <v>0</v>
      </c>
      <c r="H65" s="11">
        <f>SUM(D65:G65)</f>
        <v>630</v>
      </c>
    </row>
    <row r="66" spans="2:8" x14ac:dyDescent="0.25">
      <c r="B66" s="60"/>
      <c r="C66" s="9" t="s">
        <v>19</v>
      </c>
      <c r="D66" s="12">
        <f>IFERROR((D64/D65),0)</f>
        <v>0</v>
      </c>
      <c r="E66" s="12">
        <f>IFERROR((E64/E65),0)</f>
        <v>1</v>
      </c>
      <c r="F66" s="12">
        <f>IFERROR((F64/F65),0)</f>
        <v>0.92060810810810811</v>
      </c>
      <c r="G66" s="12">
        <f>IFERROR((G64/G65),0)</f>
        <v>0</v>
      </c>
      <c r="H66" s="12">
        <f>IFERROR((H64/H65),0)</f>
        <v>0.92539682539682544</v>
      </c>
    </row>
    <row r="67" spans="2:8" x14ac:dyDescent="0.25">
      <c r="B67" s="60" t="s">
        <v>103</v>
      </c>
      <c r="C67" s="9" t="s">
        <v>17</v>
      </c>
      <c r="D67" s="10">
        <v>1</v>
      </c>
      <c r="E67" s="10">
        <v>6</v>
      </c>
      <c r="F67" s="10">
        <v>412</v>
      </c>
      <c r="G67" s="10">
        <v>137</v>
      </c>
      <c r="H67" s="11">
        <f>SUM(D67:G67)</f>
        <v>556</v>
      </c>
    </row>
    <row r="68" spans="2:8" x14ac:dyDescent="0.25">
      <c r="B68" s="60"/>
      <c r="C68" s="9" t="s">
        <v>18</v>
      </c>
      <c r="D68" s="10">
        <v>1</v>
      </c>
      <c r="E68" s="10">
        <v>6</v>
      </c>
      <c r="F68" s="10">
        <v>496</v>
      </c>
      <c r="G68" s="10">
        <v>140</v>
      </c>
      <c r="H68" s="11">
        <f>SUM(D68:G68)</f>
        <v>643</v>
      </c>
    </row>
    <row r="69" spans="2:8" x14ac:dyDescent="0.25">
      <c r="B69" s="60"/>
      <c r="C69" s="9" t="s">
        <v>19</v>
      </c>
      <c r="D69" s="12">
        <f>IFERROR((D67/D68),0)</f>
        <v>1</v>
      </c>
      <c r="E69" s="12">
        <f>IFERROR((E67/E68),0)</f>
        <v>1</v>
      </c>
      <c r="F69" s="12">
        <f>IFERROR((F67/F68),0)</f>
        <v>0.83064516129032262</v>
      </c>
      <c r="G69" s="12">
        <f>IFERROR((G67/G68),0)</f>
        <v>0.97857142857142854</v>
      </c>
      <c r="H69" s="12">
        <f>IFERROR((H67/H68),0)</f>
        <v>0.86469673405909797</v>
      </c>
    </row>
    <row r="70" spans="2:8" x14ac:dyDescent="0.25">
      <c r="B70" s="60" t="s">
        <v>104</v>
      </c>
      <c r="C70" s="9" t="s">
        <v>17</v>
      </c>
      <c r="D70" s="10">
        <v>0</v>
      </c>
      <c r="E70" s="10">
        <v>2</v>
      </c>
      <c r="F70" s="10">
        <v>853</v>
      </c>
      <c r="G70" s="10">
        <v>79</v>
      </c>
      <c r="H70" s="11">
        <f>SUM(D70:G70)</f>
        <v>934</v>
      </c>
    </row>
    <row r="71" spans="2:8" x14ac:dyDescent="0.25">
      <c r="B71" s="60"/>
      <c r="C71" s="9" t="s">
        <v>18</v>
      </c>
      <c r="D71" s="10">
        <v>0</v>
      </c>
      <c r="E71" s="10">
        <v>2</v>
      </c>
      <c r="F71" s="10">
        <v>875</v>
      </c>
      <c r="G71" s="10">
        <v>95</v>
      </c>
      <c r="H71" s="11">
        <f>SUM(D71:G71)</f>
        <v>972</v>
      </c>
    </row>
    <row r="72" spans="2:8" x14ac:dyDescent="0.25">
      <c r="B72" s="60"/>
      <c r="C72" s="9" t="s">
        <v>19</v>
      </c>
      <c r="D72" s="12">
        <f>IFERROR((D70/D71),0)</f>
        <v>0</v>
      </c>
      <c r="E72" s="12">
        <f>IFERROR((E70/E71),0)</f>
        <v>1</v>
      </c>
      <c r="F72" s="12">
        <f>IFERROR((F70/F71),0)</f>
        <v>0.97485714285714287</v>
      </c>
      <c r="G72" s="12">
        <f>IFERROR((G70/G71),0)</f>
        <v>0.83157894736842108</v>
      </c>
      <c r="H72" s="12">
        <f>IFERROR((H70/H71),0)</f>
        <v>0.96090534979423869</v>
      </c>
    </row>
    <row r="73" spans="2:8" x14ac:dyDescent="0.25">
      <c r="B73" s="60" t="s">
        <v>105</v>
      </c>
      <c r="C73" s="9" t="s">
        <v>17</v>
      </c>
      <c r="D73" s="10">
        <v>159</v>
      </c>
      <c r="E73" s="10">
        <v>479</v>
      </c>
      <c r="F73" s="10">
        <v>1611</v>
      </c>
      <c r="G73" s="10">
        <v>273</v>
      </c>
      <c r="H73" s="11">
        <f>SUM(D73:G73)</f>
        <v>2522</v>
      </c>
    </row>
    <row r="74" spans="2:8" x14ac:dyDescent="0.25">
      <c r="B74" s="60"/>
      <c r="C74" s="9" t="s">
        <v>18</v>
      </c>
      <c r="D74" s="10">
        <v>187</v>
      </c>
      <c r="E74" s="10">
        <v>559</v>
      </c>
      <c r="F74" s="10">
        <v>1868</v>
      </c>
      <c r="G74" s="10">
        <v>341</v>
      </c>
      <c r="H74" s="11">
        <f>SUM(D74:G74)</f>
        <v>2955</v>
      </c>
    </row>
    <row r="75" spans="2:8" x14ac:dyDescent="0.25">
      <c r="B75" s="60"/>
      <c r="C75" s="9" t="s">
        <v>19</v>
      </c>
      <c r="D75" s="12">
        <f>IFERROR((D73/D74),0)</f>
        <v>0.85026737967914434</v>
      </c>
      <c r="E75" s="12">
        <f>IFERROR((E73/E74),0)</f>
        <v>0.85688729874776381</v>
      </c>
      <c r="F75" s="12">
        <f>IFERROR((F73/F74),0)</f>
        <v>0.86241970021413272</v>
      </c>
      <c r="G75" s="12">
        <f>IFERROR((G73/G74),0)</f>
        <v>0.80058651026392957</v>
      </c>
      <c r="H75" s="12">
        <f>IFERROR((H73/H74),0)</f>
        <v>0.85346869712351947</v>
      </c>
    </row>
    <row r="76" spans="2:8" x14ac:dyDescent="0.25">
      <c r="B76" s="60" t="s">
        <v>106</v>
      </c>
      <c r="C76" s="9" t="s">
        <v>17</v>
      </c>
      <c r="D76" s="10">
        <v>51</v>
      </c>
      <c r="E76" s="10">
        <v>231</v>
      </c>
      <c r="F76" s="10">
        <v>1237</v>
      </c>
      <c r="G76" s="10">
        <v>108</v>
      </c>
      <c r="H76" s="11">
        <f>SUM(D76:G76)</f>
        <v>1627</v>
      </c>
    </row>
    <row r="77" spans="2:8" x14ac:dyDescent="0.25">
      <c r="B77" s="60"/>
      <c r="C77" s="9" t="s">
        <v>18</v>
      </c>
      <c r="D77" s="10">
        <v>79</v>
      </c>
      <c r="E77" s="10">
        <v>317</v>
      </c>
      <c r="F77" s="10">
        <v>1687</v>
      </c>
      <c r="G77" s="10">
        <v>162</v>
      </c>
      <c r="H77" s="11">
        <f>SUM(D77:G77)</f>
        <v>2245</v>
      </c>
    </row>
    <row r="78" spans="2:8" x14ac:dyDescent="0.25">
      <c r="B78" s="60"/>
      <c r="C78" s="9" t="s">
        <v>19</v>
      </c>
      <c r="D78" s="12">
        <f>IFERROR((D76/D77),0)</f>
        <v>0.64556962025316456</v>
      </c>
      <c r="E78" s="12">
        <f>IFERROR((E76/E77),0)</f>
        <v>0.72870662460567825</v>
      </c>
      <c r="F78" s="12">
        <f>IFERROR((F76/F77),0)</f>
        <v>0.73325429756965022</v>
      </c>
      <c r="G78" s="12">
        <f>IFERROR((G76/G77),0)</f>
        <v>0.66666666666666663</v>
      </c>
      <c r="H78" s="12">
        <f>IFERROR((H76/H77),0)</f>
        <v>0.72472160356347437</v>
      </c>
    </row>
    <row r="79" spans="2:8" x14ac:dyDescent="0.25">
      <c r="B79" s="60" t="s">
        <v>107</v>
      </c>
      <c r="C79" s="9" t="s">
        <v>17</v>
      </c>
      <c r="D79" s="10">
        <v>31</v>
      </c>
      <c r="E79" s="10">
        <v>148</v>
      </c>
      <c r="F79" s="10">
        <v>1021</v>
      </c>
      <c r="G79" s="10">
        <v>167</v>
      </c>
      <c r="H79" s="11">
        <f>SUM(D79:G79)</f>
        <v>1367</v>
      </c>
    </row>
    <row r="80" spans="2:8" x14ac:dyDescent="0.25">
      <c r="B80" s="60"/>
      <c r="C80" s="9" t="s">
        <v>18</v>
      </c>
      <c r="D80" s="10">
        <v>46</v>
      </c>
      <c r="E80" s="10">
        <v>177</v>
      </c>
      <c r="F80" s="10">
        <v>1247</v>
      </c>
      <c r="G80" s="10">
        <v>192</v>
      </c>
      <c r="H80" s="11">
        <f>SUM(D80:G80)</f>
        <v>1662</v>
      </c>
    </row>
    <row r="81" spans="2:8" x14ac:dyDescent="0.25">
      <c r="B81" s="60"/>
      <c r="C81" s="9" t="s">
        <v>19</v>
      </c>
      <c r="D81" s="12">
        <f>IFERROR((D79/D80),0)</f>
        <v>0.67391304347826086</v>
      </c>
      <c r="E81" s="12">
        <f>IFERROR((E79/E80),0)</f>
        <v>0.83615819209039544</v>
      </c>
      <c r="F81" s="12">
        <f>IFERROR((F79/F80),0)</f>
        <v>0.81876503608660789</v>
      </c>
      <c r="G81" s="12">
        <f>IFERROR((G79/G80),0)</f>
        <v>0.86979166666666663</v>
      </c>
      <c r="H81" s="12">
        <f>IFERROR((H79/H80),0)</f>
        <v>0.82250300842358604</v>
      </c>
    </row>
    <row r="82" spans="2:8" x14ac:dyDescent="0.25">
      <c r="B82" s="60" t="s">
        <v>108</v>
      </c>
      <c r="C82" s="9" t="s">
        <v>17</v>
      </c>
      <c r="D82" s="10">
        <v>9</v>
      </c>
      <c r="E82" s="10">
        <v>61</v>
      </c>
      <c r="F82" s="10">
        <v>1647</v>
      </c>
      <c r="G82" s="10">
        <v>383</v>
      </c>
      <c r="H82" s="11">
        <f>SUM(D82:G82)</f>
        <v>2100</v>
      </c>
    </row>
    <row r="83" spans="2:8" x14ac:dyDescent="0.25">
      <c r="B83" s="60"/>
      <c r="C83" s="9" t="s">
        <v>18</v>
      </c>
      <c r="D83" s="10">
        <v>10</v>
      </c>
      <c r="E83" s="10">
        <v>65</v>
      </c>
      <c r="F83" s="10">
        <v>1843</v>
      </c>
      <c r="G83" s="10">
        <v>432</v>
      </c>
      <c r="H83" s="11">
        <f>SUM(D83:G83)</f>
        <v>2350</v>
      </c>
    </row>
    <row r="84" spans="2:8" x14ac:dyDescent="0.25">
      <c r="B84" s="60"/>
      <c r="C84" s="9" t="s">
        <v>19</v>
      </c>
      <c r="D84" s="12">
        <f>IFERROR((D82/D83),0)</f>
        <v>0.9</v>
      </c>
      <c r="E84" s="12">
        <f>IFERROR((E82/E83),0)</f>
        <v>0.93846153846153846</v>
      </c>
      <c r="F84" s="12">
        <f>IFERROR((F82/F83),0)</f>
        <v>0.89365165491047205</v>
      </c>
      <c r="G84" s="12">
        <f>IFERROR((G82/G83),0)</f>
        <v>0.88657407407407407</v>
      </c>
      <c r="H84" s="12">
        <f>IFERROR((H82/H83),0)</f>
        <v>0.8936170212765957</v>
      </c>
    </row>
    <row r="85" spans="2:8" x14ac:dyDescent="0.25">
      <c r="B85" s="60" t="s">
        <v>109</v>
      </c>
      <c r="C85" s="9" t="s">
        <v>17</v>
      </c>
      <c r="D85" s="10">
        <v>202</v>
      </c>
      <c r="E85" s="10">
        <v>346</v>
      </c>
      <c r="F85" s="10">
        <v>2262</v>
      </c>
      <c r="G85" s="10">
        <v>236</v>
      </c>
      <c r="H85" s="11">
        <f>SUM(D85:G85)</f>
        <v>3046</v>
      </c>
    </row>
    <row r="86" spans="2:8" x14ac:dyDescent="0.25">
      <c r="B86" s="60"/>
      <c r="C86" s="9" t="s">
        <v>18</v>
      </c>
      <c r="D86" s="10">
        <v>301</v>
      </c>
      <c r="E86" s="10">
        <v>508</v>
      </c>
      <c r="F86" s="10">
        <v>2926</v>
      </c>
      <c r="G86" s="10">
        <v>320</v>
      </c>
      <c r="H86" s="11">
        <f>SUM(D86:G86)</f>
        <v>4055</v>
      </c>
    </row>
    <row r="87" spans="2:8" x14ac:dyDescent="0.25">
      <c r="B87" s="60"/>
      <c r="C87" s="9" t="s">
        <v>19</v>
      </c>
      <c r="D87" s="12">
        <f>IFERROR((D85/D86),0)</f>
        <v>0.67109634551495012</v>
      </c>
      <c r="E87" s="12">
        <f>IFERROR((E85/E86),0)</f>
        <v>0.68110236220472442</v>
      </c>
      <c r="F87" s="12">
        <f>IFERROR((F85/F86),0)</f>
        <v>0.77306903622693102</v>
      </c>
      <c r="G87" s="12">
        <f>IFERROR((G85/G86),0)</f>
        <v>0.73750000000000004</v>
      </c>
      <c r="H87" s="12">
        <f>IFERROR((H85/H86),0)</f>
        <v>0.75117139334155358</v>
      </c>
    </row>
    <row r="88" spans="2:8" x14ac:dyDescent="0.25">
      <c r="B88" s="60" t="s">
        <v>110</v>
      </c>
      <c r="C88" s="9" t="s">
        <v>17</v>
      </c>
      <c r="D88" s="10">
        <v>24</v>
      </c>
      <c r="E88" s="10">
        <v>14</v>
      </c>
      <c r="F88" s="10">
        <v>1706</v>
      </c>
      <c r="G88" s="10">
        <v>259</v>
      </c>
      <c r="H88" s="11">
        <f>SUM(D88:G88)</f>
        <v>2003</v>
      </c>
    </row>
    <row r="89" spans="2:8" x14ac:dyDescent="0.25">
      <c r="B89" s="60"/>
      <c r="C89" s="9" t="s">
        <v>18</v>
      </c>
      <c r="D89" s="10">
        <v>37</v>
      </c>
      <c r="E89" s="10">
        <v>24</v>
      </c>
      <c r="F89" s="10">
        <v>2159</v>
      </c>
      <c r="G89" s="10">
        <v>324</v>
      </c>
      <c r="H89" s="11">
        <f>SUM(D89:G89)</f>
        <v>2544</v>
      </c>
    </row>
    <row r="90" spans="2:8" x14ac:dyDescent="0.25">
      <c r="B90" s="60"/>
      <c r="C90" s="9" t="s">
        <v>19</v>
      </c>
      <c r="D90" s="12">
        <f>IFERROR((D88/D89),0)</f>
        <v>0.64864864864864868</v>
      </c>
      <c r="E90" s="12">
        <f>IFERROR((E88/E89),0)</f>
        <v>0.58333333333333337</v>
      </c>
      <c r="F90" s="12">
        <f>IFERROR((F88/F89),0)</f>
        <v>0.79018063918480774</v>
      </c>
      <c r="G90" s="12">
        <f>IFERROR((G88/G89),0)</f>
        <v>0.79938271604938271</v>
      </c>
      <c r="H90" s="12">
        <f>IFERROR((H88/H89),0)</f>
        <v>0.78734276729559749</v>
      </c>
    </row>
    <row r="91" spans="2:8" x14ac:dyDescent="0.25">
      <c r="B91" s="60" t="s">
        <v>111</v>
      </c>
      <c r="C91" s="9" t="s">
        <v>17</v>
      </c>
      <c r="D91" s="10">
        <v>38</v>
      </c>
      <c r="E91" s="10">
        <v>185</v>
      </c>
      <c r="F91" s="10">
        <v>1130</v>
      </c>
      <c r="G91" s="10">
        <v>159</v>
      </c>
      <c r="H91" s="11">
        <f>SUM(D91:G91)</f>
        <v>1512</v>
      </c>
    </row>
    <row r="92" spans="2:8" x14ac:dyDescent="0.25">
      <c r="B92" s="60"/>
      <c r="C92" s="9" t="s">
        <v>18</v>
      </c>
      <c r="D92" s="10">
        <v>47</v>
      </c>
      <c r="E92" s="10">
        <v>222</v>
      </c>
      <c r="F92" s="10">
        <v>1336</v>
      </c>
      <c r="G92" s="10">
        <v>196</v>
      </c>
      <c r="H92" s="11">
        <f>SUM(D92:G92)</f>
        <v>1801</v>
      </c>
    </row>
    <row r="93" spans="2:8" x14ac:dyDescent="0.25">
      <c r="B93" s="60"/>
      <c r="C93" s="9" t="s">
        <v>19</v>
      </c>
      <c r="D93" s="12">
        <f>IFERROR((D91/D92),0)</f>
        <v>0.80851063829787229</v>
      </c>
      <c r="E93" s="12">
        <f>IFERROR((E91/E92),0)</f>
        <v>0.83333333333333337</v>
      </c>
      <c r="F93" s="12">
        <f>IFERROR((F91/F92),0)</f>
        <v>0.84580838323353291</v>
      </c>
      <c r="G93" s="12">
        <f>IFERROR((G91/G92),0)</f>
        <v>0.81122448979591832</v>
      </c>
      <c r="H93" s="12">
        <f>IFERROR((H91/H92),0)</f>
        <v>0.83953359244863968</v>
      </c>
    </row>
    <row r="94" spans="2:8" x14ac:dyDescent="0.25">
      <c r="B94" s="60" t="s">
        <v>112</v>
      </c>
      <c r="C94" s="9" t="s">
        <v>17</v>
      </c>
      <c r="D94" s="10">
        <v>5</v>
      </c>
      <c r="E94" s="10">
        <v>4</v>
      </c>
      <c r="F94" s="10">
        <v>215</v>
      </c>
      <c r="G94" s="10">
        <v>63</v>
      </c>
      <c r="H94" s="11">
        <f>SUM(D94:G94)</f>
        <v>287</v>
      </c>
    </row>
    <row r="95" spans="2:8" x14ac:dyDescent="0.25">
      <c r="B95" s="60"/>
      <c r="C95" s="9" t="s">
        <v>18</v>
      </c>
      <c r="D95" s="10">
        <v>6</v>
      </c>
      <c r="E95" s="10">
        <v>4</v>
      </c>
      <c r="F95" s="10">
        <v>226</v>
      </c>
      <c r="G95" s="10">
        <v>74</v>
      </c>
      <c r="H95" s="11">
        <f>SUM(D95:G95)</f>
        <v>310</v>
      </c>
    </row>
    <row r="96" spans="2:8" x14ac:dyDescent="0.25">
      <c r="B96" s="60"/>
      <c r="C96" s="9" t="s">
        <v>19</v>
      </c>
      <c r="D96" s="12">
        <f>IFERROR((D94/D95),0)</f>
        <v>0.83333333333333337</v>
      </c>
      <c r="E96" s="12">
        <f>IFERROR((E94/E95),0)</f>
        <v>1</v>
      </c>
      <c r="F96" s="12">
        <f>IFERROR((F94/F95),0)</f>
        <v>0.95132743362831862</v>
      </c>
      <c r="G96" s="12">
        <f>IFERROR((G94/G95),0)</f>
        <v>0.85135135135135132</v>
      </c>
      <c r="H96" s="12">
        <f>IFERROR((H94/H95),0)</f>
        <v>0.9258064516129032</v>
      </c>
    </row>
    <row r="97" spans="2:8" x14ac:dyDescent="0.25">
      <c r="B97" s="60" t="s">
        <v>113</v>
      </c>
      <c r="C97" s="9" t="s">
        <v>17</v>
      </c>
      <c r="D97" s="10">
        <v>0</v>
      </c>
      <c r="E97" s="10">
        <v>0</v>
      </c>
      <c r="F97" s="10">
        <v>322</v>
      </c>
      <c r="G97" s="10">
        <v>42</v>
      </c>
      <c r="H97" s="11">
        <f>SUM(D97:G97)</f>
        <v>364</v>
      </c>
    </row>
    <row r="98" spans="2:8" x14ac:dyDescent="0.25">
      <c r="B98" s="60"/>
      <c r="C98" s="9" t="s">
        <v>18</v>
      </c>
      <c r="D98" s="10">
        <v>0</v>
      </c>
      <c r="E98" s="10">
        <v>0</v>
      </c>
      <c r="F98" s="10">
        <v>327</v>
      </c>
      <c r="G98" s="10">
        <v>44</v>
      </c>
      <c r="H98" s="11">
        <f>SUM(D98:G98)</f>
        <v>371</v>
      </c>
    </row>
    <row r="99" spans="2:8" x14ac:dyDescent="0.25">
      <c r="B99" s="60"/>
      <c r="C99" s="9" t="s">
        <v>19</v>
      </c>
      <c r="D99" s="12">
        <f>IFERROR((D97/D98),0)</f>
        <v>0</v>
      </c>
      <c r="E99" s="12">
        <f>IFERROR((E97/E98),0)</f>
        <v>0</v>
      </c>
      <c r="F99" s="12">
        <f>IFERROR((F97/F98),0)</f>
        <v>0.98470948012232418</v>
      </c>
      <c r="G99" s="12">
        <f>IFERROR((G97/G98),0)</f>
        <v>0.95454545454545459</v>
      </c>
      <c r="H99" s="12">
        <f>IFERROR((H97/H98),0)</f>
        <v>0.98113207547169812</v>
      </c>
    </row>
    <row r="100" spans="2:8" x14ac:dyDescent="0.25">
      <c r="B100" s="60" t="s">
        <v>114</v>
      </c>
      <c r="C100" s="9" t="s">
        <v>17</v>
      </c>
      <c r="D100" s="10">
        <v>2</v>
      </c>
      <c r="E100" s="10">
        <v>19</v>
      </c>
      <c r="F100" s="10">
        <v>1021</v>
      </c>
      <c r="G100" s="10">
        <v>152</v>
      </c>
      <c r="H100" s="11">
        <f>SUM(D100:G100)</f>
        <v>1194</v>
      </c>
    </row>
    <row r="101" spans="2:8" x14ac:dyDescent="0.25">
      <c r="B101" s="60"/>
      <c r="C101" s="9" t="s">
        <v>18</v>
      </c>
      <c r="D101" s="10">
        <v>2</v>
      </c>
      <c r="E101" s="10">
        <v>20</v>
      </c>
      <c r="F101" s="10">
        <v>1082</v>
      </c>
      <c r="G101" s="10">
        <v>154</v>
      </c>
      <c r="H101" s="11">
        <f>SUM(D101:G101)</f>
        <v>1258</v>
      </c>
    </row>
    <row r="102" spans="2:8" x14ac:dyDescent="0.25">
      <c r="B102" s="60"/>
      <c r="C102" s="9" t="s">
        <v>19</v>
      </c>
      <c r="D102" s="12">
        <f>IFERROR((D100/D101),0)</f>
        <v>1</v>
      </c>
      <c r="E102" s="12">
        <f>IFERROR((E100/E101),0)</f>
        <v>0.95</v>
      </c>
      <c r="F102" s="12">
        <f>IFERROR((F100/F101),0)</f>
        <v>0.94362292051756003</v>
      </c>
      <c r="G102" s="12">
        <f>IFERROR((G100/G101),0)</f>
        <v>0.98701298701298701</v>
      </c>
      <c r="H102" s="12">
        <f>IFERROR((H100/H101),0)</f>
        <v>0.94912559618441972</v>
      </c>
    </row>
    <row r="103" spans="2:8" x14ac:dyDescent="0.25">
      <c r="B103" s="60" t="s">
        <v>115</v>
      </c>
      <c r="C103" s="9" t="s">
        <v>17</v>
      </c>
      <c r="D103" s="10">
        <v>0</v>
      </c>
      <c r="E103" s="10">
        <v>1</v>
      </c>
      <c r="F103" s="10">
        <v>120</v>
      </c>
      <c r="G103" s="10">
        <v>0</v>
      </c>
      <c r="H103" s="11">
        <f>SUM(D103:G103)</f>
        <v>121</v>
      </c>
    </row>
    <row r="104" spans="2:8" x14ac:dyDescent="0.25">
      <c r="B104" s="60"/>
      <c r="C104" s="9" t="s">
        <v>18</v>
      </c>
      <c r="D104" s="10">
        <v>0</v>
      </c>
      <c r="E104" s="10">
        <v>1</v>
      </c>
      <c r="F104" s="10">
        <v>123</v>
      </c>
      <c r="G104" s="10">
        <v>0</v>
      </c>
      <c r="H104" s="11">
        <f>SUM(D104:G104)</f>
        <v>124</v>
      </c>
    </row>
    <row r="105" spans="2:8" x14ac:dyDescent="0.25">
      <c r="B105" s="60"/>
      <c r="C105" s="9" t="s">
        <v>19</v>
      </c>
      <c r="D105" s="12">
        <f>IFERROR((D103/D104),0)</f>
        <v>0</v>
      </c>
      <c r="E105" s="12">
        <f>IFERROR((E103/E104),0)</f>
        <v>1</v>
      </c>
      <c r="F105" s="12">
        <f>IFERROR((F103/F104),0)</f>
        <v>0.97560975609756095</v>
      </c>
      <c r="G105" s="12">
        <f>IFERROR((G103/G104),0)</f>
        <v>0</v>
      </c>
      <c r="H105" s="12">
        <f>IFERROR((H103/H104),0)</f>
        <v>0.97580645161290325</v>
      </c>
    </row>
    <row r="106" spans="2:8" x14ac:dyDescent="0.25">
      <c r="B106" s="64" t="s">
        <v>84</v>
      </c>
      <c r="C106" s="13" t="s">
        <v>17</v>
      </c>
      <c r="D106" s="11">
        <f t="shared" ref="D106:H107" si="0">D13+D16+D19+D22+D25+D28+D31+D34+D37+D40+D43+D46+D49+D52+D55+D58+D61+D64+D67+D70+D73+D76+D79+D82+D85+D88+D91+D94+D97+D100+D103</f>
        <v>957</v>
      </c>
      <c r="E106" s="11">
        <f t="shared" si="0"/>
        <v>3338</v>
      </c>
      <c r="F106" s="11">
        <f t="shared" si="0"/>
        <v>32389</v>
      </c>
      <c r="G106" s="11">
        <f t="shared" si="0"/>
        <v>4504</v>
      </c>
      <c r="H106" s="11">
        <f t="shared" si="0"/>
        <v>41188</v>
      </c>
    </row>
    <row r="107" spans="2:8" x14ac:dyDescent="0.25">
      <c r="B107" s="64"/>
      <c r="C107" s="13" t="s">
        <v>18</v>
      </c>
      <c r="D107" s="11">
        <f t="shared" si="0"/>
        <v>1404</v>
      </c>
      <c r="E107" s="11">
        <f t="shared" si="0"/>
        <v>4529</v>
      </c>
      <c r="F107" s="11">
        <f t="shared" si="0"/>
        <v>40343</v>
      </c>
      <c r="G107" s="11">
        <f t="shared" si="0"/>
        <v>5676</v>
      </c>
      <c r="H107" s="11">
        <f t="shared" si="0"/>
        <v>51952</v>
      </c>
    </row>
    <row r="108" spans="2:8" x14ac:dyDescent="0.25">
      <c r="B108" s="64"/>
      <c r="C108" s="13" t="s">
        <v>19</v>
      </c>
      <c r="D108" s="14">
        <f>IFERROR((D106/D107),0)</f>
        <v>0.68162393162393164</v>
      </c>
      <c r="E108" s="14">
        <f>IFERROR((E106/E107),0)</f>
        <v>0.73702804151026713</v>
      </c>
      <c r="F108" s="14">
        <f>IFERROR((F106/F107),0)</f>
        <v>0.8028406414991448</v>
      </c>
      <c r="G108" s="14">
        <f>IFERROR((G106/G107),0)</f>
        <v>0.79351656095842138</v>
      </c>
      <c r="H108" s="49">
        <f>IFERROR((H106/H107),0)</f>
        <v>0.79280874653526334</v>
      </c>
    </row>
  </sheetData>
  <mergeCells count="41">
    <mergeCell ref="B85:B87"/>
    <mergeCell ref="B52:B54"/>
    <mergeCell ref="B55:B57"/>
    <mergeCell ref="B58:B60"/>
    <mergeCell ref="B61:B63"/>
    <mergeCell ref="B64:B66"/>
    <mergeCell ref="B76:B78"/>
    <mergeCell ref="B79:B81"/>
    <mergeCell ref="B67:B69"/>
    <mergeCell ref="B70:B72"/>
    <mergeCell ref="B106:B108"/>
    <mergeCell ref="B88:B90"/>
    <mergeCell ref="B91:B93"/>
    <mergeCell ref="B94:B96"/>
    <mergeCell ref="B97:B99"/>
    <mergeCell ref="B100:B102"/>
    <mergeCell ref="B103:B105"/>
    <mergeCell ref="B46:B48"/>
    <mergeCell ref="B2:H2"/>
    <mergeCell ref="B3:H3"/>
    <mergeCell ref="B4:H4"/>
    <mergeCell ref="B82:B84"/>
    <mergeCell ref="B49:B51"/>
    <mergeCell ref="B16:B18"/>
    <mergeCell ref="B19:B21"/>
    <mergeCell ref="B22:B24"/>
    <mergeCell ref="B25:B27"/>
    <mergeCell ref="B28:B30"/>
    <mergeCell ref="B73:B75"/>
    <mergeCell ref="B31:B33"/>
    <mergeCell ref="B34:B36"/>
    <mergeCell ref="B37:B39"/>
    <mergeCell ref="B40:B42"/>
    <mergeCell ref="B43:B45"/>
    <mergeCell ref="I3:M3"/>
    <mergeCell ref="I4:M4"/>
    <mergeCell ref="I10:L10"/>
    <mergeCell ref="B13:B15"/>
    <mergeCell ref="C9:F9"/>
    <mergeCell ref="C10:F10"/>
    <mergeCell ref="B12:C1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5"/>
  <sheetViews>
    <sheetView showGridLines="0" zoomScale="85" zoomScaleNormal="85" workbookViewId="0">
      <selection activeCell="C6" sqref="C6"/>
    </sheetView>
  </sheetViews>
  <sheetFormatPr defaultColWidth="9.140625" defaultRowHeight="12" x14ac:dyDescent="0.2"/>
  <cols>
    <col min="1" max="1" width="5.28515625" style="15" customWidth="1"/>
    <col min="2" max="2" width="25.42578125" style="15" customWidth="1"/>
    <col min="3" max="3" width="26.5703125" style="15" customWidth="1"/>
    <col min="4" max="4" width="20.7109375" style="15" customWidth="1"/>
    <col min="5" max="5" width="13.7109375" style="15" customWidth="1"/>
    <col min="6" max="16384" width="9.140625" style="15"/>
  </cols>
  <sheetData>
    <row r="2" spans="2:5" ht="15" x14ac:dyDescent="0.25">
      <c r="B2" s="58" t="s">
        <v>21</v>
      </c>
      <c r="C2" s="58"/>
      <c r="D2" s="58"/>
      <c r="E2" s="58"/>
    </row>
    <row r="3" spans="2:5" ht="15" x14ac:dyDescent="0.2">
      <c r="B3" s="59" t="s">
        <v>22</v>
      </c>
      <c r="C3" s="59"/>
      <c r="D3" s="59"/>
      <c r="E3" s="59"/>
    </row>
    <row r="4" spans="2:5" ht="15" x14ac:dyDescent="0.25">
      <c r="B4" s="58" t="s">
        <v>1</v>
      </c>
      <c r="C4" s="58"/>
      <c r="D4" s="58"/>
      <c r="E4" s="58"/>
    </row>
    <row r="5" spans="2:5" x14ac:dyDescent="0.2">
      <c r="B5" s="26"/>
      <c r="C5" s="26"/>
      <c r="D5" s="26"/>
    </row>
    <row r="6" spans="2:5" ht="15" x14ac:dyDescent="0.25">
      <c r="B6" s="27" t="s">
        <v>2</v>
      </c>
      <c r="C6" t="s">
        <v>123</v>
      </c>
    </row>
    <row r="7" spans="2:5" ht="15" x14ac:dyDescent="0.25">
      <c r="B7" s="27" t="s">
        <v>3</v>
      </c>
      <c r="C7" s="28">
        <v>2014</v>
      </c>
    </row>
    <row r="8" spans="2:5" ht="15" x14ac:dyDescent="0.25">
      <c r="B8" s="27" t="s">
        <v>4</v>
      </c>
      <c r="C8" s="27" t="s">
        <v>122</v>
      </c>
    </row>
    <row r="9" spans="2:5" ht="15" x14ac:dyDescent="0.25">
      <c r="B9" s="27" t="s">
        <v>6</v>
      </c>
      <c r="C9" s="29" t="s">
        <v>23</v>
      </c>
      <c r="D9" s="26"/>
    </row>
    <row r="10" spans="2:5" ht="15" x14ac:dyDescent="0.25">
      <c r="B10" s="28" t="s">
        <v>5</v>
      </c>
      <c r="C10" s="65" t="s">
        <v>24</v>
      </c>
      <c r="D10" s="65"/>
      <c r="E10" s="65"/>
    </row>
    <row r="11" spans="2:5" x14ac:dyDescent="0.2">
      <c r="C11" s="65"/>
      <c r="D11" s="65"/>
      <c r="E11" s="65"/>
    </row>
    <row r="13" spans="2:5" ht="43.5" customHeight="1" x14ac:dyDescent="0.2">
      <c r="B13" s="54" t="s">
        <v>9</v>
      </c>
      <c r="C13" s="30" t="s">
        <v>25</v>
      </c>
      <c r="D13" s="30" t="s">
        <v>26</v>
      </c>
      <c r="E13" s="54" t="s">
        <v>27</v>
      </c>
    </row>
    <row r="14" spans="2:5" x14ac:dyDescent="0.2">
      <c r="B14" s="31" t="s">
        <v>85</v>
      </c>
      <c r="C14" s="32">
        <v>198</v>
      </c>
      <c r="D14" s="32">
        <v>1128</v>
      </c>
      <c r="E14" s="33">
        <f t="shared" ref="E14:E45" si="0">IFERROR((C14/D14),0)</f>
        <v>0.17553191489361702</v>
      </c>
    </row>
    <row r="15" spans="2:5" x14ac:dyDescent="0.2">
      <c r="B15" s="31" t="s">
        <v>86</v>
      </c>
      <c r="C15" s="32">
        <v>230</v>
      </c>
      <c r="D15" s="32">
        <v>3124</v>
      </c>
      <c r="E15" s="33">
        <f t="shared" si="0"/>
        <v>7.3623559539052502E-2</v>
      </c>
    </row>
    <row r="16" spans="2:5" x14ac:dyDescent="0.2">
      <c r="B16" s="31" t="s">
        <v>87</v>
      </c>
      <c r="C16" s="32">
        <v>74</v>
      </c>
      <c r="D16" s="32">
        <v>851</v>
      </c>
      <c r="E16" s="34">
        <f t="shared" si="0"/>
        <v>8.6956521739130432E-2</v>
      </c>
    </row>
    <row r="17" spans="2:5" x14ac:dyDescent="0.2">
      <c r="B17" s="31" t="s">
        <v>88</v>
      </c>
      <c r="C17" s="32">
        <v>538</v>
      </c>
      <c r="D17" s="32">
        <v>3479</v>
      </c>
      <c r="E17" s="33">
        <f t="shared" si="0"/>
        <v>0.15464213854555908</v>
      </c>
    </row>
    <row r="18" spans="2:5" x14ac:dyDescent="0.2">
      <c r="B18" s="31" t="s">
        <v>89</v>
      </c>
      <c r="C18" s="32">
        <v>323</v>
      </c>
      <c r="D18" s="32">
        <v>1632</v>
      </c>
      <c r="E18" s="33">
        <f t="shared" si="0"/>
        <v>0.19791666666666666</v>
      </c>
    </row>
    <row r="19" spans="2:5" x14ac:dyDescent="0.2">
      <c r="B19" s="31" t="s">
        <v>90</v>
      </c>
      <c r="C19" s="32">
        <v>177</v>
      </c>
      <c r="D19" s="32">
        <v>1791</v>
      </c>
      <c r="E19" s="33">
        <f t="shared" si="0"/>
        <v>9.8827470686767172E-2</v>
      </c>
    </row>
    <row r="20" spans="2:5" x14ac:dyDescent="0.2">
      <c r="B20" s="31" t="s">
        <v>91</v>
      </c>
      <c r="C20" s="32">
        <v>222</v>
      </c>
      <c r="D20" s="32">
        <v>4085</v>
      </c>
      <c r="E20" s="33">
        <f t="shared" si="0"/>
        <v>5.4345165238678092E-2</v>
      </c>
    </row>
    <row r="21" spans="2:5" x14ac:dyDescent="0.2">
      <c r="B21" s="31" t="s">
        <v>92</v>
      </c>
      <c r="C21" s="32">
        <v>71</v>
      </c>
      <c r="D21" s="32">
        <v>475</v>
      </c>
      <c r="E21" s="33">
        <f t="shared" si="0"/>
        <v>0.14947368421052631</v>
      </c>
    </row>
    <row r="22" spans="2:5" x14ac:dyDescent="0.2">
      <c r="B22" s="31" t="s">
        <v>93</v>
      </c>
      <c r="C22" s="32">
        <v>70</v>
      </c>
      <c r="D22" s="32">
        <v>908</v>
      </c>
      <c r="E22" s="33">
        <f t="shared" si="0"/>
        <v>7.7092511013215861E-2</v>
      </c>
    </row>
    <row r="23" spans="2:5" x14ac:dyDescent="0.2">
      <c r="B23" s="31" t="s">
        <v>94</v>
      </c>
      <c r="C23" s="32">
        <v>23</v>
      </c>
      <c r="D23" s="32">
        <v>774</v>
      </c>
      <c r="E23" s="33">
        <f t="shared" si="0"/>
        <v>2.9715762273901807E-2</v>
      </c>
    </row>
    <row r="24" spans="2:5" x14ac:dyDescent="0.2">
      <c r="B24" s="31" t="s">
        <v>95</v>
      </c>
      <c r="C24" s="32">
        <v>83</v>
      </c>
      <c r="D24" s="32">
        <v>860</v>
      </c>
      <c r="E24" s="33">
        <f t="shared" si="0"/>
        <v>9.6511627906976746E-2</v>
      </c>
    </row>
    <row r="25" spans="2:5" x14ac:dyDescent="0.2">
      <c r="B25" s="31" t="s">
        <v>96</v>
      </c>
      <c r="C25" s="32">
        <v>46</v>
      </c>
      <c r="D25" s="32">
        <v>278</v>
      </c>
      <c r="E25" s="33">
        <f t="shared" si="0"/>
        <v>0.16546762589928057</v>
      </c>
    </row>
    <row r="26" spans="2:5" x14ac:dyDescent="0.2">
      <c r="B26" s="31" t="s">
        <v>97</v>
      </c>
      <c r="C26" s="32">
        <v>20</v>
      </c>
      <c r="D26" s="32">
        <v>122</v>
      </c>
      <c r="E26" s="33">
        <f t="shared" si="0"/>
        <v>0.16393442622950818</v>
      </c>
    </row>
    <row r="27" spans="2:5" x14ac:dyDescent="0.2">
      <c r="B27" s="31" t="s">
        <v>98</v>
      </c>
      <c r="C27" s="32">
        <v>143</v>
      </c>
      <c r="D27" s="32">
        <v>1746</v>
      </c>
      <c r="E27" s="33">
        <f t="shared" si="0"/>
        <v>8.1901489117983964E-2</v>
      </c>
    </row>
    <row r="28" spans="2:5" x14ac:dyDescent="0.2">
      <c r="B28" s="31" t="s">
        <v>99</v>
      </c>
      <c r="C28" s="32">
        <v>113</v>
      </c>
      <c r="D28" s="32">
        <v>2153</v>
      </c>
      <c r="E28" s="33">
        <f t="shared" si="0"/>
        <v>5.2484904784022297E-2</v>
      </c>
    </row>
    <row r="29" spans="2:5" x14ac:dyDescent="0.2">
      <c r="B29" s="31" t="s">
        <v>100</v>
      </c>
      <c r="C29" s="32">
        <v>423</v>
      </c>
      <c r="D29" s="32">
        <v>4377</v>
      </c>
      <c r="E29" s="33">
        <f t="shared" si="0"/>
        <v>9.6641535298149422E-2</v>
      </c>
    </row>
    <row r="30" spans="2:5" x14ac:dyDescent="0.2">
      <c r="B30" s="31" t="s">
        <v>101</v>
      </c>
      <c r="C30" s="32">
        <v>244</v>
      </c>
      <c r="D30" s="32">
        <v>2249</v>
      </c>
      <c r="E30" s="33">
        <f t="shared" si="0"/>
        <v>0.1084926634059582</v>
      </c>
    </row>
    <row r="31" spans="2:5" x14ac:dyDescent="0.2">
      <c r="B31" s="31" t="s">
        <v>102</v>
      </c>
      <c r="C31" s="32">
        <v>84</v>
      </c>
      <c r="D31" s="32">
        <v>630</v>
      </c>
      <c r="E31" s="33">
        <f t="shared" si="0"/>
        <v>0.13333333333333333</v>
      </c>
    </row>
    <row r="32" spans="2:5" x14ac:dyDescent="0.2">
      <c r="B32" s="31" t="s">
        <v>103</v>
      </c>
      <c r="C32" s="32">
        <v>60</v>
      </c>
      <c r="D32" s="32">
        <v>643</v>
      </c>
      <c r="E32" s="33">
        <f t="shared" si="0"/>
        <v>9.3312597200622086E-2</v>
      </c>
    </row>
    <row r="33" spans="2:5" x14ac:dyDescent="0.2">
      <c r="B33" s="31" t="s">
        <v>104</v>
      </c>
      <c r="C33" s="32">
        <v>107</v>
      </c>
      <c r="D33" s="32">
        <v>972</v>
      </c>
      <c r="E33" s="33">
        <f t="shared" si="0"/>
        <v>0.11008230452674897</v>
      </c>
    </row>
    <row r="34" spans="2:5" x14ac:dyDescent="0.2">
      <c r="B34" s="31" t="s">
        <v>105</v>
      </c>
      <c r="C34" s="32">
        <v>217</v>
      </c>
      <c r="D34" s="32">
        <v>2955</v>
      </c>
      <c r="E34" s="33">
        <f t="shared" si="0"/>
        <v>7.3434856175972923E-2</v>
      </c>
    </row>
    <row r="35" spans="2:5" x14ac:dyDescent="0.2">
      <c r="B35" s="31" t="s">
        <v>106</v>
      </c>
      <c r="C35" s="32">
        <v>230</v>
      </c>
      <c r="D35" s="32">
        <v>2245</v>
      </c>
      <c r="E35" s="33">
        <f t="shared" si="0"/>
        <v>0.10244988864142539</v>
      </c>
    </row>
    <row r="36" spans="2:5" x14ac:dyDescent="0.2">
      <c r="B36" s="31" t="s">
        <v>107</v>
      </c>
      <c r="C36" s="32">
        <v>110</v>
      </c>
      <c r="D36" s="32">
        <v>1662</v>
      </c>
      <c r="E36" s="33">
        <f t="shared" si="0"/>
        <v>6.6185318892900122E-2</v>
      </c>
    </row>
    <row r="37" spans="2:5" x14ac:dyDescent="0.2">
      <c r="B37" s="31" t="s">
        <v>108</v>
      </c>
      <c r="C37" s="32">
        <v>240</v>
      </c>
      <c r="D37" s="32">
        <v>2350</v>
      </c>
      <c r="E37" s="33">
        <f t="shared" si="0"/>
        <v>0.10212765957446808</v>
      </c>
    </row>
    <row r="38" spans="2:5" x14ac:dyDescent="0.2">
      <c r="B38" s="31" t="s">
        <v>109</v>
      </c>
      <c r="C38" s="32">
        <v>246</v>
      </c>
      <c r="D38" s="32">
        <v>4055</v>
      </c>
      <c r="E38" s="33">
        <f t="shared" si="0"/>
        <v>6.0665844636251541E-2</v>
      </c>
    </row>
    <row r="39" spans="2:5" x14ac:dyDescent="0.2">
      <c r="B39" s="31" t="s">
        <v>110</v>
      </c>
      <c r="C39" s="32">
        <v>128</v>
      </c>
      <c r="D39" s="32">
        <v>2544</v>
      </c>
      <c r="E39" s="33">
        <f t="shared" si="0"/>
        <v>5.0314465408805034E-2</v>
      </c>
    </row>
    <row r="40" spans="2:5" x14ac:dyDescent="0.2">
      <c r="B40" s="31" t="s">
        <v>111</v>
      </c>
      <c r="C40" s="32">
        <v>128</v>
      </c>
      <c r="D40" s="32">
        <v>1801</v>
      </c>
      <c r="E40" s="33">
        <f t="shared" si="0"/>
        <v>7.1071626873958918E-2</v>
      </c>
    </row>
    <row r="41" spans="2:5" x14ac:dyDescent="0.2">
      <c r="B41" s="31" t="s">
        <v>112</v>
      </c>
      <c r="C41" s="32">
        <v>34</v>
      </c>
      <c r="D41" s="32">
        <v>310</v>
      </c>
      <c r="E41" s="33">
        <f t="shared" si="0"/>
        <v>0.10967741935483871</v>
      </c>
    </row>
    <row r="42" spans="2:5" x14ac:dyDescent="0.2">
      <c r="B42" s="31" t="s">
        <v>113</v>
      </c>
      <c r="C42" s="32">
        <v>3</v>
      </c>
      <c r="D42" s="32">
        <v>371</v>
      </c>
      <c r="E42" s="33">
        <f t="shared" si="0"/>
        <v>8.0862533692722376E-3</v>
      </c>
    </row>
    <row r="43" spans="2:5" x14ac:dyDescent="0.2">
      <c r="B43" s="31" t="s">
        <v>114</v>
      </c>
      <c r="C43" s="32">
        <v>67</v>
      </c>
      <c r="D43" s="32">
        <v>1258</v>
      </c>
      <c r="E43" s="33">
        <f t="shared" si="0"/>
        <v>5.3259141494435613E-2</v>
      </c>
    </row>
    <row r="44" spans="2:5" x14ac:dyDescent="0.2">
      <c r="B44" s="31" t="s">
        <v>115</v>
      </c>
      <c r="C44" s="32">
        <v>0</v>
      </c>
      <c r="D44" s="32">
        <v>124</v>
      </c>
      <c r="E44" s="33">
        <f t="shared" si="0"/>
        <v>0</v>
      </c>
    </row>
    <row r="45" spans="2:5" x14ac:dyDescent="0.2">
      <c r="B45" s="16"/>
      <c r="C45" s="54">
        <f>SUM(C14:C44)</f>
        <v>4652</v>
      </c>
      <c r="D45" s="54">
        <f>SUM(D14:D44)</f>
        <v>51952</v>
      </c>
      <c r="E45" s="35">
        <f t="shared" si="0"/>
        <v>8.9544194641207261E-2</v>
      </c>
    </row>
  </sheetData>
  <mergeCells count="4">
    <mergeCell ref="B2:E2"/>
    <mergeCell ref="B3:E3"/>
    <mergeCell ref="B4:E4"/>
    <mergeCell ref="C10:E1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8"/>
  <sheetViews>
    <sheetView showGridLines="0" zoomScale="85" zoomScaleNormal="85" workbookViewId="0"/>
  </sheetViews>
  <sheetFormatPr defaultColWidth="9.140625" defaultRowHeight="15" x14ac:dyDescent="0.25"/>
  <cols>
    <col min="1" max="1" width="4.42578125" customWidth="1"/>
    <col min="2" max="2" width="21" customWidth="1"/>
    <col min="3" max="3" width="31.140625" customWidth="1"/>
    <col min="4" max="4" width="24.140625" customWidth="1"/>
    <col min="5" max="5" width="22.140625" customWidth="1"/>
  </cols>
  <sheetData>
    <row r="2" spans="2:5" x14ac:dyDescent="0.25">
      <c r="B2" s="58" t="s">
        <v>117</v>
      </c>
      <c r="C2" s="58"/>
      <c r="D2" s="58"/>
      <c r="E2" s="58"/>
    </row>
    <row r="3" spans="2:5" ht="15" customHeight="1" x14ac:dyDescent="0.25">
      <c r="B3" s="66" t="s">
        <v>118</v>
      </c>
      <c r="C3" s="66"/>
      <c r="D3" s="66"/>
      <c r="E3" s="66"/>
    </row>
    <row r="4" spans="2:5" x14ac:dyDescent="0.25">
      <c r="B4" s="58" t="s">
        <v>1</v>
      </c>
      <c r="C4" s="58"/>
      <c r="D4" s="58"/>
      <c r="E4" s="58"/>
    </row>
    <row r="5" spans="2:5" x14ac:dyDescent="0.25">
      <c r="D5" s="2"/>
      <c r="E5" s="2"/>
    </row>
    <row r="6" spans="2:5" x14ac:dyDescent="0.25">
      <c r="B6" s="27" t="s">
        <v>2</v>
      </c>
      <c r="C6" t="s">
        <v>123</v>
      </c>
      <c r="D6" s="28"/>
    </row>
    <row r="7" spans="2:5" x14ac:dyDescent="0.25">
      <c r="B7" s="27" t="s">
        <v>3</v>
      </c>
      <c r="C7" s="28">
        <v>2014</v>
      </c>
      <c r="D7" s="28"/>
    </row>
    <row r="8" spans="2:5" x14ac:dyDescent="0.25">
      <c r="B8" s="27" t="s">
        <v>4</v>
      </c>
      <c r="C8" s="28" t="s">
        <v>122</v>
      </c>
      <c r="D8" s="28"/>
    </row>
    <row r="9" spans="2:5" ht="15" customHeight="1" x14ac:dyDescent="0.25">
      <c r="B9" s="27" t="s">
        <v>6</v>
      </c>
      <c r="C9" s="37" t="s">
        <v>30</v>
      </c>
      <c r="D9" s="36"/>
    </row>
    <row r="10" spans="2:5" ht="15" customHeight="1" x14ac:dyDescent="0.25">
      <c r="B10" s="27" t="s">
        <v>5</v>
      </c>
      <c r="C10" s="65" t="s">
        <v>31</v>
      </c>
      <c r="D10" s="65"/>
      <c r="E10" s="65"/>
    </row>
    <row r="11" spans="2:5" x14ac:dyDescent="0.25">
      <c r="B11" s="27"/>
      <c r="C11" s="65"/>
      <c r="D11" s="65"/>
      <c r="E11" s="65"/>
    </row>
    <row r="13" spans="2:5" ht="30" x14ac:dyDescent="0.25">
      <c r="B13" s="6" t="s">
        <v>32</v>
      </c>
      <c r="C13" s="40" t="s">
        <v>33</v>
      </c>
      <c r="D13" s="40" t="s">
        <v>34</v>
      </c>
      <c r="E13" s="6" t="s">
        <v>35</v>
      </c>
    </row>
    <row r="14" spans="2:5" x14ac:dyDescent="0.25">
      <c r="B14" s="3" t="s">
        <v>120</v>
      </c>
      <c r="C14" s="38">
        <v>22</v>
      </c>
      <c r="D14" s="38">
        <v>3951</v>
      </c>
      <c r="E14" s="7">
        <f>+C14/D14</f>
        <v>5.5682105796001011E-3</v>
      </c>
    </row>
    <row r="15" spans="2:5" x14ac:dyDescent="0.25">
      <c r="B15" s="3" t="s">
        <v>121</v>
      </c>
      <c r="C15" s="38">
        <v>173</v>
      </c>
      <c r="D15" s="38">
        <v>55464</v>
      </c>
      <c r="E15" s="7">
        <f t="shared" ref="E15:E16" si="0">+C15/D15</f>
        <v>3.1191403432857348E-3</v>
      </c>
    </row>
    <row r="16" spans="2:5" x14ac:dyDescent="0.25">
      <c r="B16" s="3" t="s">
        <v>79</v>
      </c>
      <c r="C16" s="38">
        <v>2605</v>
      </c>
      <c r="D16" s="38">
        <v>245672</v>
      </c>
      <c r="E16" s="7">
        <f t="shared" si="0"/>
        <v>1.0603568986290664E-2</v>
      </c>
    </row>
    <row r="17" spans="2:5" x14ac:dyDescent="0.25">
      <c r="B17" s="3" t="s">
        <v>80</v>
      </c>
      <c r="C17" s="38">
        <v>20720</v>
      </c>
      <c r="D17" s="38">
        <v>121605</v>
      </c>
      <c r="E17" s="7">
        <f>+C17/D17</f>
        <v>0.17038773076764935</v>
      </c>
    </row>
    <row r="18" spans="2:5" x14ac:dyDescent="0.25">
      <c r="B18" s="4" t="s">
        <v>10</v>
      </c>
      <c r="C18" s="39">
        <f>SUM(C14:C17)</f>
        <v>23520</v>
      </c>
      <c r="D18" s="39">
        <f>SUM(D14:D17)</f>
        <v>426692</v>
      </c>
      <c r="E18" s="8">
        <f>IFERROR(C18/D18,0)</f>
        <v>5.5121727147450623E-2</v>
      </c>
    </row>
  </sheetData>
  <mergeCells count="4">
    <mergeCell ref="B2:E2"/>
    <mergeCell ref="B3:E3"/>
    <mergeCell ref="B4:E4"/>
    <mergeCell ref="C10:E11"/>
  </mergeCells>
  <pageMargins left="0.7" right="0.7" top="0.75" bottom="0.75" header="0.3" footer="0.3"/>
  <pageSetup paperSize="0" orientation="portrait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1"/>
  <sheetViews>
    <sheetView showGridLines="0" tabSelected="1" zoomScale="85" zoomScaleNormal="85" workbookViewId="0"/>
  </sheetViews>
  <sheetFormatPr defaultColWidth="9.140625" defaultRowHeight="15" x14ac:dyDescent="0.25"/>
  <cols>
    <col min="1" max="1" width="4.42578125" customWidth="1"/>
    <col min="2" max="2" width="28.7109375" customWidth="1"/>
    <col min="3" max="3" width="46.85546875" customWidth="1"/>
    <col min="4" max="4" width="35.28515625" customWidth="1"/>
    <col min="5" max="5" width="14.140625" customWidth="1"/>
  </cols>
  <sheetData>
    <row r="2" spans="2:6" x14ac:dyDescent="0.25">
      <c r="B2" s="58" t="s">
        <v>36</v>
      </c>
      <c r="C2" s="58"/>
      <c r="D2" s="58"/>
      <c r="E2" s="58"/>
    </row>
    <row r="3" spans="2:6" ht="15" customHeight="1" x14ac:dyDescent="0.25">
      <c r="B3" s="66" t="s">
        <v>37</v>
      </c>
      <c r="C3" s="66"/>
      <c r="D3" s="66"/>
      <c r="E3" s="66"/>
    </row>
    <row r="4" spans="2:6" x14ac:dyDescent="0.25">
      <c r="B4" s="58" t="s">
        <v>1</v>
      </c>
      <c r="C4" s="58"/>
      <c r="D4" s="58"/>
      <c r="E4" s="58"/>
    </row>
    <row r="5" spans="2:6" x14ac:dyDescent="0.25">
      <c r="B5" s="19"/>
      <c r="C5" s="19"/>
      <c r="D5" s="19"/>
      <c r="E5" s="19"/>
    </row>
    <row r="6" spans="2:6" x14ac:dyDescent="0.25">
      <c r="B6" t="s">
        <v>2</v>
      </c>
      <c r="C6" t="s">
        <v>123</v>
      </c>
    </row>
    <row r="7" spans="2:6" x14ac:dyDescent="0.25">
      <c r="B7" t="s">
        <v>3</v>
      </c>
      <c r="C7" s="17">
        <v>2014</v>
      </c>
    </row>
    <row r="8" spans="2:6" x14ac:dyDescent="0.25">
      <c r="B8" t="s">
        <v>4</v>
      </c>
      <c r="C8" t="s">
        <v>122</v>
      </c>
    </row>
    <row r="9" spans="2:6" ht="15" customHeight="1" x14ac:dyDescent="0.25">
      <c r="B9" t="s">
        <v>6</v>
      </c>
      <c r="C9" s="1" t="s">
        <v>38</v>
      </c>
      <c r="D9" s="1"/>
    </row>
    <row r="10" spans="2:6" ht="15.75" customHeight="1" x14ac:dyDescent="0.25">
      <c r="B10" t="s">
        <v>5</v>
      </c>
      <c r="C10" s="62" t="s">
        <v>39</v>
      </c>
      <c r="D10" s="62"/>
      <c r="E10" s="62"/>
    </row>
    <row r="12" spans="2:6" ht="56.25" customHeight="1" x14ac:dyDescent="0.25">
      <c r="B12" s="42" t="s">
        <v>40</v>
      </c>
      <c r="C12" s="43" t="s">
        <v>41</v>
      </c>
      <c r="D12" s="43" t="s">
        <v>42</v>
      </c>
      <c r="E12" s="42" t="s">
        <v>43</v>
      </c>
      <c r="F12" s="44"/>
    </row>
    <row r="13" spans="2:6" x14ac:dyDescent="0.25">
      <c r="B13" s="46">
        <v>123</v>
      </c>
      <c r="C13" s="45">
        <v>795536</v>
      </c>
      <c r="D13" s="45">
        <v>795536</v>
      </c>
      <c r="E13" s="47">
        <f>IFERROR(C13/D13,0)</f>
        <v>1</v>
      </c>
    </row>
    <row r="14" spans="2:6" x14ac:dyDescent="0.25">
      <c r="B14" s="46">
        <v>144</v>
      </c>
      <c r="C14" s="45">
        <v>2550748</v>
      </c>
      <c r="D14" s="45">
        <v>2550748</v>
      </c>
      <c r="E14" s="47">
        <f>IFERROR(C14/D14,0)</f>
        <v>1</v>
      </c>
    </row>
    <row r="15" spans="2:6" ht="48.75" customHeight="1" x14ac:dyDescent="0.25">
      <c r="B15" s="20" t="s">
        <v>47</v>
      </c>
      <c r="C15" s="21" t="s">
        <v>44</v>
      </c>
      <c r="D15" s="43" t="s">
        <v>45</v>
      </c>
      <c r="E15" s="20" t="s">
        <v>46</v>
      </c>
    </row>
    <row r="16" spans="2:6" x14ac:dyDescent="0.25">
      <c r="B16" s="46" t="s">
        <v>116</v>
      </c>
      <c r="C16" s="45">
        <v>213253</v>
      </c>
      <c r="D16" s="45">
        <v>249623</v>
      </c>
      <c r="E16" s="50">
        <f>IFERROR(C16/D16,0)</f>
        <v>0.85430028482952292</v>
      </c>
    </row>
    <row r="17" spans="2:5" x14ac:dyDescent="0.25">
      <c r="B17" s="46">
        <v>144</v>
      </c>
      <c r="C17" s="45">
        <v>99554</v>
      </c>
      <c r="D17" s="45">
        <v>121605</v>
      </c>
      <c r="E17" s="50">
        <f t="shared" ref="E17:E18" si="0">IFERROR(C17/D17,0)</f>
        <v>0.81866699560050982</v>
      </c>
    </row>
    <row r="18" spans="2:5" x14ac:dyDescent="0.25">
      <c r="B18" s="46">
        <v>103</v>
      </c>
      <c r="C18" s="45">
        <v>50804</v>
      </c>
      <c r="D18" s="45">
        <v>55464</v>
      </c>
      <c r="E18" s="50">
        <f t="shared" si="0"/>
        <v>0.91598153757392187</v>
      </c>
    </row>
    <row r="20" spans="2:5" ht="33.75" customHeight="1" x14ac:dyDescent="0.25">
      <c r="B20" s="61" t="s">
        <v>119</v>
      </c>
      <c r="C20" s="61"/>
      <c r="D20" s="61"/>
      <c r="E20" s="61"/>
    </row>
    <row r="21" spans="2:5" x14ac:dyDescent="0.25">
      <c r="B21" s="41"/>
      <c r="C21" s="41"/>
      <c r="D21" s="41"/>
      <c r="E21" s="41"/>
    </row>
  </sheetData>
  <mergeCells count="5">
    <mergeCell ref="B2:E2"/>
    <mergeCell ref="B4:E4"/>
    <mergeCell ref="B20:E20"/>
    <mergeCell ref="C10:E10"/>
    <mergeCell ref="B3:E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Anexo F (CSA)</vt:lpstr>
      <vt:lpstr>Anexo G (TEAP)</vt:lpstr>
      <vt:lpstr>Anexo H (DAP)</vt:lpstr>
      <vt:lpstr>Anexo I (CAT)</vt:lpstr>
      <vt:lpstr>Anexo J (AVH)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2013-11-15T20:02:00Z</dcterms:created>
  <dcterms:modified xsi:type="dcterms:W3CDTF">2015-03-05T16:34:13Z</dcterms:modified>
</cp:coreProperties>
</file>