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5600" windowHeight="9915" tabRatio="821" activeTab="4"/>
  </bookViews>
  <sheets>
    <sheet name="Anexo F (CSA)" sheetId="8" r:id="rId1"/>
    <sheet name="Anexo G (TEAP)" sheetId="12" r:id="rId2"/>
    <sheet name="Anexo H (DAP)" sheetId="13" r:id="rId3"/>
    <sheet name="Anexo I (CAT)" sheetId="6" r:id="rId4"/>
    <sheet name="Anexo J (AVH)" sheetId="11" r:id="rId5"/>
  </sheets>
  <calcPr calcId="145621"/>
</workbook>
</file>

<file path=xl/calcChain.xml><?xml version="1.0" encoding="utf-8"?>
<calcChain xmlns="http://schemas.openxmlformats.org/spreadsheetml/2006/main">
  <c r="E14" i="13" l="1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C45" i="13"/>
  <c r="D45" i="13"/>
  <c r="H13" i="12"/>
  <c r="H14" i="12"/>
  <c r="D15" i="12"/>
  <c r="E15" i="12"/>
  <c r="F15" i="12"/>
  <c r="G15" i="12"/>
  <c r="H15" i="12"/>
  <c r="H16" i="12"/>
  <c r="H18" i="12" s="1"/>
  <c r="H17" i="12"/>
  <c r="D18" i="12"/>
  <c r="E18" i="12"/>
  <c r="F18" i="12"/>
  <c r="G18" i="12"/>
  <c r="H19" i="12"/>
  <c r="H20" i="12"/>
  <c r="D21" i="12"/>
  <c r="E21" i="12"/>
  <c r="F21" i="12"/>
  <c r="G21" i="12"/>
  <c r="H22" i="12"/>
  <c r="H23" i="12"/>
  <c r="D24" i="12"/>
  <c r="E24" i="12"/>
  <c r="F24" i="12"/>
  <c r="G24" i="12"/>
  <c r="H25" i="12"/>
  <c r="H27" i="12" s="1"/>
  <c r="H26" i="12"/>
  <c r="D27" i="12"/>
  <c r="E27" i="12"/>
  <c r="F27" i="12"/>
  <c r="G27" i="12"/>
  <c r="H28" i="12"/>
  <c r="H29" i="12"/>
  <c r="D30" i="12"/>
  <c r="E30" i="12"/>
  <c r="F30" i="12"/>
  <c r="G30" i="12"/>
  <c r="H31" i="12"/>
  <c r="H33" i="12" s="1"/>
  <c r="H32" i="12"/>
  <c r="D33" i="12"/>
  <c r="E33" i="12"/>
  <c r="F33" i="12"/>
  <c r="G33" i="12"/>
  <c r="H34" i="12"/>
  <c r="H35" i="12"/>
  <c r="H36" i="12" s="1"/>
  <c r="D36" i="12"/>
  <c r="E36" i="12"/>
  <c r="F36" i="12"/>
  <c r="G36" i="12"/>
  <c r="H37" i="12"/>
  <c r="H39" i="12" s="1"/>
  <c r="H38" i="12"/>
  <c r="D39" i="12"/>
  <c r="E39" i="12"/>
  <c r="F39" i="12"/>
  <c r="G39" i="12"/>
  <c r="H40" i="12"/>
  <c r="H41" i="12"/>
  <c r="D42" i="12"/>
  <c r="E42" i="12"/>
  <c r="F42" i="12"/>
  <c r="G42" i="12"/>
  <c r="H43" i="12"/>
  <c r="H45" i="12" s="1"/>
  <c r="H44" i="12"/>
  <c r="D45" i="12"/>
  <c r="E45" i="12"/>
  <c r="F45" i="12"/>
  <c r="G45" i="12"/>
  <c r="H46" i="12"/>
  <c r="H47" i="12"/>
  <c r="H48" i="12" s="1"/>
  <c r="D48" i="12"/>
  <c r="E48" i="12"/>
  <c r="F48" i="12"/>
  <c r="G48" i="12"/>
  <c r="H49" i="12"/>
  <c r="H50" i="12"/>
  <c r="D51" i="12"/>
  <c r="E51" i="12"/>
  <c r="F51" i="12"/>
  <c r="G51" i="12"/>
  <c r="H51" i="12"/>
  <c r="H52" i="12"/>
  <c r="H54" i="12" s="1"/>
  <c r="H53" i="12"/>
  <c r="D54" i="12"/>
  <c r="E54" i="12"/>
  <c r="F54" i="12"/>
  <c r="G54" i="12"/>
  <c r="H55" i="12"/>
  <c r="H56" i="12"/>
  <c r="D57" i="12"/>
  <c r="E57" i="12"/>
  <c r="F57" i="12"/>
  <c r="G57" i="12"/>
  <c r="H58" i="12"/>
  <c r="H59" i="12"/>
  <c r="D60" i="12"/>
  <c r="E60" i="12"/>
  <c r="F60" i="12"/>
  <c r="G60" i="12"/>
  <c r="H61" i="12"/>
  <c r="H62" i="12"/>
  <c r="D63" i="12"/>
  <c r="E63" i="12"/>
  <c r="F63" i="12"/>
  <c r="G63" i="12"/>
  <c r="H63" i="12"/>
  <c r="H64" i="12"/>
  <c r="H66" i="12" s="1"/>
  <c r="H65" i="12"/>
  <c r="D66" i="12"/>
  <c r="E66" i="12"/>
  <c r="F66" i="12"/>
  <c r="G66" i="12"/>
  <c r="H67" i="12"/>
  <c r="H68" i="12"/>
  <c r="D69" i="12"/>
  <c r="E69" i="12"/>
  <c r="F69" i="12"/>
  <c r="G69" i="12"/>
  <c r="H70" i="12"/>
  <c r="H71" i="12"/>
  <c r="D72" i="12"/>
  <c r="E72" i="12"/>
  <c r="F72" i="12"/>
  <c r="G72" i="12"/>
  <c r="H73" i="12"/>
  <c r="H75" i="12" s="1"/>
  <c r="H74" i="12"/>
  <c r="D75" i="12"/>
  <c r="E75" i="12"/>
  <c r="F75" i="12"/>
  <c r="G75" i="12"/>
  <c r="H76" i="12"/>
  <c r="H77" i="12"/>
  <c r="D78" i="12"/>
  <c r="E78" i="12"/>
  <c r="F78" i="12"/>
  <c r="G78" i="12"/>
  <c r="H79" i="12"/>
  <c r="H81" i="12" s="1"/>
  <c r="H80" i="12"/>
  <c r="D81" i="12"/>
  <c r="E81" i="12"/>
  <c r="F81" i="12"/>
  <c r="G81" i="12"/>
  <c r="H82" i="12"/>
  <c r="H83" i="12"/>
  <c r="H84" i="12" s="1"/>
  <c r="D84" i="12"/>
  <c r="E84" i="12"/>
  <c r="F84" i="12"/>
  <c r="G84" i="12"/>
  <c r="H85" i="12"/>
  <c r="H87" i="12" s="1"/>
  <c r="H86" i="12"/>
  <c r="D87" i="12"/>
  <c r="E87" i="12"/>
  <c r="F87" i="12"/>
  <c r="G87" i="12"/>
  <c r="H88" i="12"/>
  <c r="H89" i="12"/>
  <c r="D90" i="12"/>
  <c r="E90" i="12"/>
  <c r="F90" i="12"/>
  <c r="G90" i="12"/>
  <c r="H91" i="12"/>
  <c r="H93" i="12" s="1"/>
  <c r="H92" i="12"/>
  <c r="D93" i="12"/>
  <c r="E93" i="12"/>
  <c r="F93" i="12"/>
  <c r="G93" i="12"/>
  <c r="H94" i="12"/>
  <c r="H95" i="12"/>
  <c r="H96" i="12" s="1"/>
  <c r="D96" i="12"/>
  <c r="E96" i="12"/>
  <c r="F96" i="12"/>
  <c r="G96" i="12"/>
  <c r="H97" i="12"/>
  <c r="H98" i="12"/>
  <c r="D99" i="12"/>
  <c r="E99" i="12"/>
  <c r="F99" i="12"/>
  <c r="G99" i="12"/>
  <c r="H99" i="12"/>
  <c r="H100" i="12"/>
  <c r="H102" i="12" s="1"/>
  <c r="H101" i="12"/>
  <c r="D102" i="12"/>
  <c r="E102" i="12"/>
  <c r="F102" i="12"/>
  <c r="G102" i="12"/>
  <c r="H103" i="12"/>
  <c r="H104" i="12"/>
  <c r="D105" i="12"/>
  <c r="E105" i="12"/>
  <c r="F105" i="12"/>
  <c r="G105" i="12"/>
  <c r="D106" i="12"/>
  <c r="E106" i="12"/>
  <c r="F106" i="12"/>
  <c r="G106" i="12"/>
  <c r="G108" i="12" s="1"/>
  <c r="D107" i="12"/>
  <c r="D108" i="12" s="1"/>
  <c r="E107" i="12"/>
  <c r="F107" i="12"/>
  <c r="G107" i="12"/>
  <c r="H107" i="12"/>
  <c r="H90" i="12" l="1"/>
  <c r="F108" i="12"/>
  <c r="H105" i="12"/>
  <c r="H78" i="12"/>
  <c r="H72" i="12"/>
  <c r="H57" i="12"/>
  <c r="H30" i="12"/>
  <c r="H24" i="12"/>
  <c r="H69" i="12"/>
  <c r="H42" i="12"/>
  <c r="H21" i="12"/>
  <c r="E108" i="12"/>
  <c r="H60" i="12"/>
  <c r="E45" i="13"/>
  <c r="H106" i="12"/>
  <c r="H108" i="12" s="1"/>
  <c r="C18" i="6" l="1"/>
  <c r="E15" i="6" l="1"/>
  <c r="E16" i="6"/>
  <c r="E17" i="6" l="1"/>
  <c r="E14" i="6"/>
  <c r="D49" i="8" l="1"/>
  <c r="E47" i="8" l="1"/>
  <c r="E48" i="8"/>
  <c r="E46" i="8" l="1"/>
  <c r="E15" i="8"/>
  <c r="E16" i="8"/>
  <c r="E17" i="8"/>
  <c r="E18" i="8"/>
  <c r="E20" i="8"/>
  <c r="E21" i="8"/>
  <c r="E24" i="8"/>
  <c r="E25" i="8"/>
  <c r="E26" i="8"/>
  <c r="E28" i="8"/>
  <c r="E29" i="8"/>
  <c r="E30" i="8"/>
  <c r="E32" i="8"/>
  <c r="E33" i="8"/>
  <c r="E36" i="8"/>
  <c r="E37" i="8"/>
  <c r="E38" i="8"/>
  <c r="E40" i="8"/>
  <c r="E41" i="8"/>
  <c r="E44" i="8"/>
  <c r="E45" i="8"/>
  <c r="E19" i="8"/>
  <c r="E22" i="8"/>
  <c r="E23" i="8"/>
  <c r="E27" i="8"/>
  <c r="E31" i="8"/>
  <c r="E34" i="8"/>
  <c r="E35" i="8"/>
  <c r="E39" i="8"/>
  <c r="E42" i="8"/>
  <c r="E43" i="8"/>
  <c r="C49" i="8" l="1"/>
  <c r="E49" i="8" l="1"/>
  <c r="E17" i="11" l="1"/>
  <c r="E18" i="11"/>
  <c r="E16" i="11"/>
  <c r="E14" i="11"/>
  <c r="E13" i="11"/>
  <c r="E14" i="8"/>
  <c r="D18" i="6" l="1"/>
  <c r="E18" i="6" l="1"/>
</calcChain>
</file>

<file path=xl/sharedStrings.xml><?xml version="1.0" encoding="utf-8"?>
<sst xmlns="http://schemas.openxmlformats.org/spreadsheetml/2006/main" count="288" uniqueCount="124">
  <si>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</si>
  <si>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</si>
  <si>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</si>
  <si>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</si>
  <si>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</si>
  <si>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</si>
  <si>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</si>
  <si>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</si>
  <si>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</si>
  <si>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</si>
  <si>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</si>
  <si>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</si>
  <si>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</si>
  <si>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</si>
  <si>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</si>
  <si>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</si>
  <si>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</si>
  <si>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</si>
  <si>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</si>
  <si>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</si>
  <si>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</si>
  <si>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</si>
  <si>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</si>
  <si>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</si>
  <si>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</si>
  <si>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</si>
  <si>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</si>
  <si>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</si>
  <si>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</si>
  <si>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</si>
  <si>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</si>
  <si>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</si>
  <si>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</si>
  <si>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</si>
  <si>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</si>
  <si>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</si>
  <si>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</si>
  <si>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</si>
  <si>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</si>
  <si>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</si>
  <si>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</si>
  <si>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</si>
  <si>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</si>
  <si>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</si>
  <si>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</si>
  <si>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</si>
  <si>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</si>
  <si>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</si>
  <si>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CAP Centro de Lima</t>
  </si>
  <si>
    <t>CAP Chorrillos</t>
  </si>
  <si>
    <t>CAP Fiori</t>
  </si>
  <si>
    <t>CAP Huacho</t>
  </si>
  <si>
    <t>CAP La Molina</t>
  </si>
  <si>
    <t>CAP La Victoria</t>
  </si>
  <si>
    <t>CAP Minka</t>
  </si>
  <si>
    <t>CAP Miraflores</t>
  </si>
  <si>
    <t>CAP Miraflores 2</t>
  </si>
  <si>
    <t>CAP Plaza República</t>
  </si>
  <si>
    <t>CAP San Miguel</t>
  </si>
  <si>
    <t>CAP Santa Anita</t>
  </si>
  <si>
    <t>CAP San Borja</t>
  </si>
  <si>
    <t>CAP Surco</t>
  </si>
  <si>
    <t>CAP San Juan de Lurigancho</t>
  </si>
  <si>
    <t>CAP San Juan de Miraflores</t>
  </si>
  <si>
    <t>CAP Arequipa</t>
  </si>
  <si>
    <t>CAP Chiclayo</t>
  </si>
  <si>
    <t>CAP Chincha</t>
  </si>
  <si>
    <t>CAP Chimbote</t>
  </si>
  <si>
    <t>CAP Cusco</t>
  </si>
  <si>
    <t>CAP Huancayo</t>
  </si>
  <si>
    <t>CAP Ica</t>
  </si>
  <si>
    <t>CAP Ilo</t>
  </si>
  <si>
    <t>CAP Juliaca</t>
  </si>
  <si>
    <t>CAP Paita</t>
  </si>
  <si>
    <t>CAP Piura</t>
  </si>
  <si>
    <t>CAP Tacna</t>
  </si>
  <si>
    <t>CAP Trujillo</t>
  </si>
  <si>
    <t>CAP Tumbes</t>
  </si>
  <si>
    <t>CAP Talara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</si>
  <si>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</si>
  <si>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</si>
  <si>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</si>
  <si>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</si>
  <si>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</si>
  <si>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</si>
  <si>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</si>
  <si>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</si>
  <si>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</si>
  <si>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</si>
  <si>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</si>
  <si>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</si>
  <si>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</si>
  <si>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</si>
  <si>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</si>
  <si>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</si>
  <si>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</si>
  <si>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</si>
  <si>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</si>
  <si>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</si>
  <si>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</si>
  <si>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</si>
  <si>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</si>
  <si>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TP_Miraflores 2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</si>
  <si>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</si>
  <si>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</si>
  <si>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</si>
  <si>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</si>
  <si>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</si>
  <si>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</si>
  <si>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</si>
  <si>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</si>
  <si>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</si>
  <si>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</si>
  <si>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</si>
  <si>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</si>
  <si>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</si>
  <si>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102 + 123 (*)</t>
  </si>
  <si>
    <t>ANEXO I</t>
  </si>
  <si>
    <t>INDICADOR DE CORTE DE LA ATENCIÓN TELEFÓNICA POR LA EMPRESA OPERADORAS</t>
  </si>
  <si>
    <t>* Se reportan las llamadas atendidas por un agente ingresadas por el 102 (Reclamos) y el 123 (Todas las opciones que terminan en un agente), debido a que estos valores no se pueden diferenciar ya que el grupo de personas que atienden estos canales es el mismo.</t>
  </si>
  <si>
    <t>IVR 102</t>
  </si>
  <si>
    <t>IVR 103</t>
  </si>
  <si>
    <t>Junio</t>
  </si>
  <si>
    <t>ENTEL PERU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</si>
</sst>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10" fontId="1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2" xfId="0" applyNumberFormat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C6" sqref="C6"/>
    </sheetView>
  </sheetViews>
  <sheetFormatPr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57" t="s">
        <v>28</v>
      </c>
      <c r="C2" s="57"/>
      <c r="D2" s="57"/>
      <c r="E2" s="57"/>
    </row>
    <row r="3" spans="2:5" x14ac:dyDescent="0.25">
      <c r="B3" s="58" t="s">
        <v>0</v>
      </c>
      <c r="C3" s="58"/>
      <c r="D3" s="58"/>
      <c r="E3" s="58"/>
    </row>
    <row r="4" spans="2:5" x14ac:dyDescent="0.25">
      <c r="B4" s="57" t="s">
        <v>1</v>
      </c>
      <c r="C4" s="57"/>
      <c r="D4" s="57"/>
      <c r="E4" s="57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123</v>
      </c>
    </row>
    <row r="7" spans="2:5" x14ac:dyDescent="0.25">
      <c r="B7" t="s">
        <v>3</v>
      </c>
      <c r="C7" s="17">
        <v>2014</v>
      </c>
    </row>
    <row r="8" spans="2:5" x14ac:dyDescent="0.25">
      <c r="B8" t="s">
        <v>4</v>
      </c>
      <c r="C8" t="s">
        <v>122</v>
      </c>
    </row>
    <row r="9" spans="2:5" x14ac:dyDescent="0.25">
      <c r="B9" t="s">
        <v>6</v>
      </c>
      <c r="C9" s="55" t="s">
        <v>7</v>
      </c>
      <c r="D9" s="55"/>
    </row>
    <row r="10" spans="2:5" x14ac:dyDescent="0.25">
      <c r="B10" t="s">
        <v>5</v>
      </c>
      <c r="C10" s="56" t="s">
        <v>8</v>
      </c>
      <c r="D10" s="56"/>
    </row>
    <row r="11" spans="2:5" x14ac:dyDescent="0.25">
      <c r="C11" s="56"/>
      <c r="D11" s="56"/>
    </row>
    <row r="13" spans="2:5" x14ac:dyDescent="0.25">
      <c r="B13" s="18" t="s">
        <v>9</v>
      </c>
      <c r="C13" s="47" t="s">
        <v>11</v>
      </c>
      <c r="D13" s="47" t="s">
        <v>12</v>
      </c>
      <c r="E13" s="6" t="s">
        <v>13</v>
      </c>
    </row>
    <row r="14" spans="2:5" x14ac:dyDescent="0.25">
      <c r="B14" s="3" t="s">
        <v>48</v>
      </c>
      <c r="C14" s="22">
        <v>0</v>
      </c>
      <c r="D14" s="22">
        <v>236.5</v>
      </c>
      <c r="E14" s="7">
        <f>IFERROR(C14/D14,0)</f>
        <v>0</v>
      </c>
    </row>
    <row r="15" spans="2:5" x14ac:dyDescent="0.25">
      <c r="B15" s="3" t="s">
        <v>49</v>
      </c>
      <c r="C15" s="22">
        <v>0</v>
      </c>
      <c r="D15" s="22">
        <v>330</v>
      </c>
      <c r="E15" s="7">
        <f t="shared" ref="E15:E48" si="0">IFERROR(C15/D15,0)</f>
        <v>0</v>
      </c>
    </row>
    <row r="16" spans="2:5" x14ac:dyDescent="0.25">
      <c r="B16" s="3" t="s">
        <v>50</v>
      </c>
      <c r="C16" s="22">
        <v>0</v>
      </c>
      <c r="D16" s="22">
        <v>215.5</v>
      </c>
      <c r="E16" s="7">
        <f t="shared" si="0"/>
        <v>0</v>
      </c>
    </row>
    <row r="17" spans="2:5" x14ac:dyDescent="0.25">
      <c r="B17" s="3" t="s">
        <v>51</v>
      </c>
      <c r="C17" s="22">
        <v>0</v>
      </c>
      <c r="D17" s="22">
        <v>222</v>
      </c>
      <c r="E17" s="7">
        <f t="shared" si="0"/>
        <v>0</v>
      </c>
    </row>
    <row r="18" spans="2:5" x14ac:dyDescent="0.25">
      <c r="B18" s="3" t="s">
        <v>52</v>
      </c>
      <c r="C18" s="22">
        <v>0</v>
      </c>
      <c r="D18" s="22">
        <v>247</v>
      </c>
      <c r="E18" s="7">
        <f t="shared" si="0"/>
        <v>0</v>
      </c>
    </row>
    <row r="19" spans="2:5" x14ac:dyDescent="0.25">
      <c r="B19" s="3" t="s">
        <v>53</v>
      </c>
      <c r="C19" s="22">
        <v>0</v>
      </c>
      <c r="D19" s="22">
        <v>215.5</v>
      </c>
      <c r="E19" s="7">
        <f t="shared" si="0"/>
        <v>0</v>
      </c>
    </row>
    <row r="20" spans="2:5" x14ac:dyDescent="0.25">
      <c r="B20" s="3" t="s">
        <v>54</v>
      </c>
      <c r="C20" s="22">
        <v>0</v>
      </c>
      <c r="D20" s="22">
        <v>280</v>
      </c>
      <c r="E20" s="7">
        <f t="shared" si="0"/>
        <v>0</v>
      </c>
    </row>
    <row r="21" spans="2:5" x14ac:dyDescent="0.25">
      <c r="B21" s="3" t="s">
        <v>55</v>
      </c>
      <c r="C21" s="22">
        <v>0</v>
      </c>
      <c r="D21" s="22">
        <v>247</v>
      </c>
      <c r="E21" s="7">
        <f t="shared" si="0"/>
        <v>0</v>
      </c>
    </row>
    <row r="22" spans="2:5" x14ac:dyDescent="0.25">
      <c r="B22" s="3" t="s">
        <v>56</v>
      </c>
      <c r="C22" s="22">
        <v>0</v>
      </c>
      <c r="D22" s="22">
        <v>247</v>
      </c>
      <c r="E22" s="7">
        <f t="shared" si="0"/>
        <v>0</v>
      </c>
    </row>
    <row r="23" spans="2:5" x14ac:dyDescent="0.25">
      <c r="B23" s="3" t="s">
        <v>57</v>
      </c>
      <c r="C23" s="22">
        <v>0</v>
      </c>
      <c r="D23" s="22">
        <v>247</v>
      </c>
      <c r="E23" s="7">
        <f t="shared" si="0"/>
        <v>0</v>
      </c>
    </row>
    <row r="24" spans="2:5" x14ac:dyDescent="0.25">
      <c r="B24" s="3" t="s">
        <v>58</v>
      </c>
      <c r="C24" s="22">
        <v>0</v>
      </c>
      <c r="D24" s="22">
        <v>247</v>
      </c>
      <c r="E24" s="7">
        <f t="shared" si="0"/>
        <v>0</v>
      </c>
    </row>
    <row r="25" spans="2:5" x14ac:dyDescent="0.25">
      <c r="B25" s="3" t="s">
        <v>59</v>
      </c>
      <c r="C25" s="22">
        <v>0</v>
      </c>
      <c r="D25" s="22">
        <v>226</v>
      </c>
      <c r="E25" s="7">
        <f t="shared" si="0"/>
        <v>0</v>
      </c>
    </row>
    <row r="26" spans="2:5" x14ac:dyDescent="0.25">
      <c r="B26" s="3" t="s">
        <v>60</v>
      </c>
      <c r="C26" s="22">
        <v>0</v>
      </c>
      <c r="D26" s="22">
        <v>247</v>
      </c>
      <c r="E26" s="7">
        <f t="shared" si="0"/>
        <v>0</v>
      </c>
    </row>
    <row r="27" spans="2:5" x14ac:dyDescent="0.25">
      <c r="B27" s="3" t="s">
        <v>61</v>
      </c>
      <c r="C27" s="22">
        <v>0</v>
      </c>
      <c r="D27" s="22">
        <v>247</v>
      </c>
      <c r="E27" s="7">
        <f t="shared" si="0"/>
        <v>0</v>
      </c>
    </row>
    <row r="28" spans="2:5" x14ac:dyDescent="0.25">
      <c r="B28" s="3" t="s">
        <v>62</v>
      </c>
      <c r="C28" s="22">
        <v>0</v>
      </c>
      <c r="D28" s="22">
        <v>215.5</v>
      </c>
      <c r="E28" s="7">
        <f t="shared" si="0"/>
        <v>0</v>
      </c>
    </row>
    <row r="29" spans="2:5" x14ac:dyDescent="0.25">
      <c r="B29" s="3" t="s">
        <v>63</v>
      </c>
      <c r="C29" s="22">
        <v>0</v>
      </c>
      <c r="D29" s="22">
        <v>238.5</v>
      </c>
      <c r="E29" s="7">
        <f t="shared" si="0"/>
        <v>0</v>
      </c>
    </row>
    <row r="30" spans="2:5" x14ac:dyDescent="0.25">
      <c r="B30" s="3" t="s">
        <v>64</v>
      </c>
      <c r="C30" s="22">
        <v>0</v>
      </c>
      <c r="D30" s="22">
        <v>222</v>
      </c>
      <c r="E30" s="7">
        <f t="shared" si="0"/>
        <v>0</v>
      </c>
    </row>
    <row r="31" spans="2:5" x14ac:dyDescent="0.25">
      <c r="B31" s="3" t="s">
        <v>65</v>
      </c>
      <c r="C31" s="22">
        <v>0</v>
      </c>
      <c r="D31" s="22">
        <v>222</v>
      </c>
      <c r="E31" s="7">
        <f t="shared" si="0"/>
        <v>0</v>
      </c>
    </row>
    <row r="32" spans="2:5" x14ac:dyDescent="0.25">
      <c r="B32" s="3" t="s">
        <v>66</v>
      </c>
      <c r="C32" s="22">
        <v>0</v>
      </c>
      <c r="D32" s="22">
        <v>190.5</v>
      </c>
      <c r="E32" s="7">
        <f t="shared" si="0"/>
        <v>0</v>
      </c>
    </row>
    <row r="33" spans="2:5" x14ac:dyDescent="0.25">
      <c r="B33" s="3" t="s">
        <v>67</v>
      </c>
      <c r="C33" s="22">
        <v>0</v>
      </c>
      <c r="D33" s="22">
        <v>222</v>
      </c>
      <c r="E33" s="7">
        <f t="shared" si="0"/>
        <v>0</v>
      </c>
    </row>
    <row r="34" spans="2:5" x14ac:dyDescent="0.25">
      <c r="B34" s="3" t="s">
        <v>68</v>
      </c>
      <c r="C34" s="22">
        <v>0</v>
      </c>
      <c r="D34" s="22">
        <v>222</v>
      </c>
      <c r="E34" s="7">
        <f t="shared" si="0"/>
        <v>0</v>
      </c>
    </row>
    <row r="35" spans="2:5" x14ac:dyDescent="0.25">
      <c r="B35" s="3" t="s">
        <v>69</v>
      </c>
      <c r="C35" s="22">
        <v>0</v>
      </c>
      <c r="D35" s="22">
        <v>222</v>
      </c>
      <c r="E35" s="7">
        <f t="shared" si="0"/>
        <v>0</v>
      </c>
    </row>
    <row r="36" spans="2:5" x14ac:dyDescent="0.25">
      <c r="B36" s="3" t="s">
        <v>70</v>
      </c>
      <c r="C36" s="22">
        <v>0</v>
      </c>
      <c r="D36" s="22">
        <v>222</v>
      </c>
      <c r="E36" s="7">
        <f t="shared" si="0"/>
        <v>0</v>
      </c>
    </row>
    <row r="37" spans="2:5" x14ac:dyDescent="0.25">
      <c r="B37" s="3" t="s">
        <v>71</v>
      </c>
      <c r="C37" s="22">
        <v>0</v>
      </c>
      <c r="D37" s="22">
        <v>222</v>
      </c>
      <c r="E37" s="7">
        <f t="shared" si="0"/>
        <v>0</v>
      </c>
    </row>
    <row r="38" spans="2:5" x14ac:dyDescent="0.25">
      <c r="B38" s="3" t="s">
        <v>72</v>
      </c>
      <c r="C38" s="22">
        <v>0</v>
      </c>
      <c r="D38" s="22">
        <v>222</v>
      </c>
      <c r="E38" s="7">
        <f t="shared" si="0"/>
        <v>0</v>
      </c>
    </row>
    <row r="39" spans="2:5" x14ac:dyDescent="0.25">
      <c r="B39" s="3" t="s">
        <v>73</v>
      </c>
      <c r="C39" s="22">
        <v>0</v>
      </c>
      <c r="D39" s="22">
        <v>211.5</v>
      </c>
      <c r="E39" s="7">
        <f t="shared" si="0"/>
        <v>0</v>
      </c>
    </row>
    <row r="40" spans="2:5" x14ac:dyDescent="0.25">
      <c r="B40" s="3" t="s">
        <v>74</v>
      </c>
      <c r="C40" s="22">
        <v>0</v>
      </c>
      <c r="D40" s="22">
        <v>222</v>
      </c>
      <c r="E40" s="7">
        <f t="shared" si="0"/>
        <v>0</v>
      </c>
    </row>
    <row r="41" spans="2:5" x14ac:dyDescent="0.25">
      <c r="B41" s="3" t="s">
        <v>75</v>
      </c>
      <c r="C41" s="22">
        <v>0</v>
      </c>
      <c r="D41" s="22">
        <v>222</v>
      </c>
      <c r="E41" s="7">
        <f t="shared" si="0"/>
        <v>0</v>
      </c>
    </row>
    <row r="42" spans="2:5" x14ac:dyDescent="0.25">
      <c r="B42" s="3" t="s">
        <v>76</v>
      </c>
      <c r="C42" s="22">
        <v>0</v>
      </c>
      <c r="D42" s="22">
        <v>222</v>
      </c>
      <c r="E42" s="7">
        <f t="shared" si="0"/>
        <v>0</v>
      </c>
    </row>
    <row r="43" spans="2:5" x14ac:dyDescent="0.25">
      <c r="B43" s="3" t="s">
        <v>77</v>
      </c>
      <c r="C43" s="22">
        <v>5.2833333333333332</v>
      </c>
      <c r="D43" s="22">
        <v>222</v>
      </c>
      <c r="E43" s="7">
        <f t="shared" si="0"/>
        <v>2.3798798798798797E-2</v>
      </c>
    </row>
    <row r="44" spans="2:5" x14ac:dyDescent="0.25">
      <c r="B44" s="3" t="s">
        <v>78</v>
      </c>
      <c r="C44" s="22">
        <v>0</v>
      </c>
      <c r="D44" s="22">
        <v>222</v>
      </c>
      <c r="E44" s="7">
        <f t="shared" si="0"/>
        <v>0</v>
      </c>
    </row>
    <row r="45" spans="2:5" x14ac:dyDescent="0.25">
      <c r="B45" s="3" t="s">
        <v>79</v>
      </c>
      <c r="C45" s="22">
        <v>0</v>
      </c>
      <c r="D45" s="22">
        <v>540</v>
      </c>
      <c r="E45" s="7">
        <f t="shared" si="0"/>
        <v>0</v>
      </c>
    </row>
    <row r="46" spans="2:5" x14ac:dyDescent="0.25">
      <c r="B46" s="3" t="s">
        <v>80</v>
      </c>
      <c r="C46" s="22">
        <v>0</v>
      </c>
      <c r="D46" s="22">
        <v>540</v>
      </c>
      <c r="E46" s="7">
        <f t="shared" si="0"/>
        <v>0</v>
      </c>
    </row>
    <row r="47" spans="2:5" x14ac:dyDescent="0.25">
      <c r="B47" s="3" t="s">
        <v>120</v>
      </c>
      <c r="C47" s="22">
        <v>0</v>
      </c>
      <c r="D47" s="22">
        <v>540</v>
      </c>
      <c r="E47" s="7">
        <f t="shared" si="0"/>
        <v>0</v>
      </c>
    </row>
    <row r="48" spans="2:5" x14ac:dyDescent="0.25">
      <c r="B48" s="3" t="s">
        <v>121</v>
      </c>
      <c r="C48" s="22">
        <v>0</v>
      </c>
      <c r="D48" s="22">
        <v>540</v>
      </c>
      <c r="E48" s="7">
        <f t="shared" si="0"/>
        <v>0</v>
      </c>
    </row>
    <row r="49" spans="2:5" x14ac:dyDescent="0.25">
      <c r="B49" s="4" t="s">
        <v>10</v>
      </c>
      <c r="C49" s="23">
        <f>SUM(C14:C48)</f>
        <v>5.2833333333333332</v>
      </c>
      <c r="D49" s="50">
        <f>SUM(D14:D48)</f>
        <v>9356.5</v>
      </c>
      <c r="E49" s="8">
        <f>IFERROR(C49/D49,0)</f>
        <v>5.646698373679616E-4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8"/>
  <sheetViews>
    <sheetView showGridLines="0" zoomScale="85" zoomScaleNormal="85" workbookViewId="0">
      <selection activeCell="C6" sqref="C6"/>
    </sheetView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7" t="s">
        <v>29</v>
      </c>
      <c r="C2" s="57"/>
      <c r="D2" s="57"/>
      <c r="E2" s="57"/>
      <c r="F2" s="57"/>
      <c r="G2" s="57"/>
      <c r="H2" s="57"/>
      <c r="K2" s="52"/>
    </row>
    <row r="3" spans="2:13" x14ac:dyDescent="0.25">
      <c r="B3" s="58" t="s">
        <v>14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x14ac:dyDescent="0.25"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6" spans="2:13" x14ac:dyDescent="0.25">
      <c r="B6" t="s">
        <v>2</v>
      </c>
      <c r="C6" t="s">
        <v>123</v>
      </c>
    </row>
    <row r="7" spans="2:13" x14ac:dyDescent="0.25">
      <c r="B7" t="s">
        <v>3</v>
      </c>
      <c r="C7" s="51">
        <v>2014</v>
      </c>
    </row>
    <row r="8" spans="2:13" x14ac:dyDescent="0.25">
      <c r="B8" t="s">
        <v>4</v>
      </c>
      <c r="C8" t="s">
        <v>122</v>
      </c>
    </row>
    <row r="9" spans="2:13" ht="15" customHeight="1" x14ac:dyDescent="0.25">
      <c r="B9" t="s">
        <v>6</v>
      </c>
      <c r="C9" s="55" t="s">
        <v>15</v>
      </c>
      <c r="D9" s="55"/>
      <c r="E9" s="55"/>
      <c r="F9" s="55"/>
      <c r="I9" s="2"/>
      <c r="J9" s="1"/>
      <c r="K9" s="1"/>
      <c r="L9" s="1"/>
    </row>
    <row r="10" spans="2:13" ht="15" customHeight="1" x14ac:dyDescent="0.25">
      <c r="B10" t="s">
        <v>5</v>
      </c>
      <c r="C10" s="61" t="s">
        <v>16</v>
      </c>
      <c r="D10" s="61"/>
      <c r="E10" s="61"/>
      <c r="F10" s="61"/>
      <c r="G10" s="5"/>
      <c r="I10" s="60"/>
      <c r="J10" s="60"/>
      <c r="K10" s="60"/>
      <c r="L10" s="60"/>
      <c r="M10" s="5"/>
    </row>
    <row r="12" spans="2:13" x14ac:dyDescent="0.25">
      <c r="B12" s="62" t="s">
        <v>9</v>
      </c>
      <c r="C12" s="62"/>
      <c r="D12" s="54" t="s">
        <v>81</v>
      </c>
      <c r="E12" s="54" t="s">
        <v>20</v>
      </c>
      <c r="F12" s="24" t="s">
        <v>82</v>
      </c>
      <c r="G12" s="24" t="s">
        <v>83</v>
      </c>
      <c r="H12" s="24" t="s">
        <v>84</v>
      </c>
    </row>
    <row r="13" spans="2:13" x14ac:dyDescent="0.25">
      <c r="B13" s="59" t="s">
        <v>85</v>
      </c>
      <c r="C13" s="9" t="s">
        <v>17</v>
      </c>
      <c r="D13" s="10">
        <v>19</v>
      </c>
      <c r="E13" s="10">
        <v>7</v>
      </c>
      <c r="F13" s="10">
        <v>661</v>
      </c>
      <c r="G13" s="10">
        <v>99</v>
      </c>
      <c r="H13" s="11">
        <f>SUM(D13:G13)</f>
        <v>786</v>
      </c>
    </row>
    <row r="14" spans="2:13" x14ac:dyDescent="0.25">
      <c r="B14" s="59"/>
      <c r="C14" s="9" t="s">
        <v>18</v>
      </c>
      <c r="D14" s="10">
        <v>21</v>
      </c>
      <c r="E14" s="10">
        <v>11</v>
      </c>
      <c r="F14" s="10">
        <v>848</v>
      </c>
      <c r="G14" s="10">
        <v>157</v>
      </c>
      <c r="H14" s="11">
        <f>SUM(D14:G14)</f>
        <v>1037</v>
      </c>
    </row>
    <row r="15" spans="2:13" x14ac:dyDescent="0.25">
      <c r="B15" s="59"/>
      <c r="C15" s="9" t="s">
        <v>19</v>
      </c>
      <c r="D15" s="12">
        <f>IFERROR((D13/D14),0)</f>
        <v>0.90476190476190477</v>
      </c>
      <c r="E15" s="12">
        <f>IFERROR((E13/E14),0)</f>
        <v>0.63636363636363635</v>
      </c>
      <c r="F15" s="12">
        <f>IFERROR((F13/F14),0)</f>
        <v>0.77948113207547165</v>
      </c>
      <c r="G15" s="12">
        <f>IFERROR((G13/G14),0)</f>
        <v>0.63057324840764328</v>
      </c>
      <c r="H15" s="12">
        <f>IFERROR((H13/H14),0)</f>
        <v>0.7579556412729026</v>
      </c>
    </row>
    <row r="16" spans="2:13" x14ac:dyDescent="0.25">
      <c r="B16" s="59" t="s">
        <v>86</v>
      </c>
      <c r="C16" s="9" t="s">
        <v>17</v>
      </c>
      <c r="D16" s="10">
        <v>96</v>
      </c>
      <c r="E16" s="10">
        <v>317</v>
      </c>
      <c r="F16" s="10">
        <v>1217</v>
      </c>
      <c r="G16" s="10">
        <v>226</v>
      </c>
      <c r="H16" s="11">
        <f>SUM(D16:G16)</f>
        <v>1856</v>
      </c>
    </row>
    <row r="17" spans="2:8" x14ac:dyDescent="0.25">
      <c r="B17" s="59"/>
      <c r="C17" s="9" t="s">
        <v>18</v>
      </c>
      <c r="D17" s="10">
        <v>181</v>
      </c>
      <c r="E17" s="10">
        <v>509</v>
      </c>
      <c r="F17" s="10">
        <v>1940</v>
      </c>
      <c r="G17" s="10">
        <v>393</v>
      </c>
      <c r="H17" s="11">
        <f>SUM(D17:G17)</f>
        <v>3023</v>
      </c>
    </row>
    <row r="18" spans="2:8" x14ac:dyDescent="0.25">
      <c r="B18" s="59"/>
      <c r="C18" s="9" t="s">
        <v>19</v>
      </c>
      <c r="D18" s="12">
        <f>IFERROR((D16/D17),0)</f>
        <v>0.53038674033149169</v>
      </c>
      <c r="E18" s="12">
        <f>IFERROR((E16/E17),0)</f>
        <v>0.62278978388998041</v>
      </c>
      <c r="F18" s="12">
        <f>IFERROR((F16/F17),0)</f>
        <v>0.62731958762886597</v>
      </c>
      <c r="G18" s="12">
        <f>IFERROR((G16/G17),0)</f>
        <v>0.5750636132315522</v>
      </c>
      <c r="H18" s="12">
        <f>IFERROR((H16/H17),0)</f>
        <v>0.61395964273900094</v>
      </c>
    </row>
    <row r="19" spans="2:8" x14ac:dyDescent="0.25">
      <c r="B19" s="59" t="s">
        <v>87</v>
      </c>
      <c r="C19" s="9" t="s">
        <v>17</v>
      </c>
      <c r="D19" s="10">
        <v>8</v>
      </c>
      <c r="E19" s="10">
        <v>37</v>
      </c>
      <c r="F19" s="10">
        <v>766</v>
      </c>
      <c r="G19" s="10">
        <v>67</v>
      </c>
      <c r="H19" s="11">
        <f>SUM(D19:G19)</f>
        <v>878</v>
      </c>
    </row>
    <row r="20" spans="2:8" x14ac:dyDescent="0.25">
      <c r="B20" s="59"/>
      <c r="C20" s="9" t="s">
        <v>18</v>
      </c>
      <c r="D20" s="10">
        <v>8</v>
      </c>
      <c r="E20" s="10">
        <v>38</v>
      </c>
      <c r="F20" s="10">
        <v>791</v>
      </c>
      <c r="G20" s="10">
        <v>70</v>
      </c>
      <c r="H20" s="11">
        <f>SUM(D20:G20)</f>
        <v>907</v>
      </c>
    </row>
    <row r="21" spans="2:8" x14ac:dyDescent="0.25">
      <c r="B21" s="59"/>
      <c r="C21" s="9" t="s">
        <v>19</v>
      </c>
      <c r="D21" s="12">
        <f>IFERROR((D19/D20),0)</f>
        <v>1</v>
      </c>
      <c r="E21" s="12">
        <f>IFERROR((E19/E20),0)</f>
        <v>0.97368421052631582</v>
      </c>
      <c r="F21" s="12">
        <f>IFERROR((F19/F20),0)</f>
        <v>0.96839443742098608</v>
      </c>
      <c r="G21" s="12">
        <f>IFERROR((G19/G20),0)</f>
        <v>0.95714285714285718</v>
      </c>
      <c r="H21" s="12">
        <f>IFERROR((H19/H20),0)</f>
        <v>0.9680264608599779</v>
      </c>
    </row>
    <row r="22" spans="2:8" x14ac:dyDescent="0.25">
      <c r="B22" s="59" t="s">
        <v>88</v>
      </c>
      <c r="C22" s="9" t="s">
        <v>17</v>
      </c>
      <c r="D22" s="10">
        <v>42</v>
      </c>
      <c r="E22" s="10">
        <v>293</v>
      </c>
      <c r="F22" s="10">
        <v>1560</v>
      </c>
      <c r="G22" s="10">
        <v>299</v>
      </c>
      <c r="H22" s="11">
        <f>SUM(D22:G22)</f>
        <v>2194</v>
      </c>
    </row>
    <row r="23" spans="2:8" x14ac:dyDescent="0.25">
      <c r="B23" s="59"/>
      <c r="C23" s="9" t="s">
        <v>18</v>
      </c>
      <c r="D23" s="10">
        <v>90</v>
      </c>
      <c r="E23" s="10">
        <v>495</v>
      </c>
      <c r="F23" s="10">
        <v>2959</v>
      </c>
      <c r="G23" s="10">
        <v>380</v>
      </c>
      <c r="H23" s="11">
        <f>SUM(D23:G23)</f>
        <v>3924</v>
      </c>
    </row>
    <row r="24" spans="2:8" x14ac:dyDescent="0.25">
      <c r="B24" s="59"/>
      <c r="C24" s="9" t="s">
        <v>19</v>
      </c>
      <c r="D24" s="12">
        <f>IFERROR((D22/D23),0)</f>
        <v>0.46666666666666667</v>
      </c>
      <c r="E24" s="12">
        <f>IFERROR((E22/E23),0)</f>
        <v>0.59191919191919196</v>
      </c>
      <c r="F24" s="12">
        <f>IFERROR((F22/F23),0)</f>
        <v>0.52720513687056436</v>
      </c>
      <c r="G24" s="12">
        <f>IFERROR((G22/G23),0)</f>
        <v>0.7868421052631579</v>
      </c>
      <c r="H24" s="12">
        <f>IFERROR((H22/H23),0)</f>
        <v>0.55912334352701321</v>
      </c>
    </row>
    <row r="25" spans="2:8" x14ac:dyDescent="0.25">
      <c r="B25" s="59" t="s">
        <v>89</v>
      </c>
      <c r="C25" s="9" t="s">
        <v>17</v>
      </c>
      <c r="D25" s="10">
        <v>11</v>
      </c>
      <c r="E25" s="10">
        <v>8</v>
      </c>
      <c r="F25" s="10">
        <v>904</v>
      </c>
      <c r="G25" s="10">
        <v>115</v>
      </c>
      <c r="H25" s="11">
        <f>SUM(D25:G25)</f>
        <v>1038</v>
      </c>
    </row>
    <row r="26" spans="2:8" x14ac:dyDescent="0.25">
      <c r="B26" s="59"/>
      <c r="C26" s="9" t="s">
        <v>18</v>
      </c>
      <c r="D26" s="10">
        <v>14</v>
      </c>
      <c r="E26" s="10">
        <v>10</v>
      </c>
      <c r="F26" s="10">
        <v>1275</v>
      </c>
      <c r="G26" s="10">
        <v>135</v>
      </c>
      <c r="H26" s="11">
        <f>SUM(D26:G26)</f>
        <v>1434</v>
      </c>
    </row>
    <row r="27" spans="2:8" x14ac:dyDescent="0.25">
      <c r="B27" s="59"/>
      <c r="C27" s="9" t="s">
        <v>19</v>
      </c>
      <c r="D27" s="12">
        <f>IFERROR((D25/D26),0)</f>
        <v>0.7857142857142857</v>
      </c>
      <c r="E27" s="12">
        <f>IFERROR((E25/E26),0)</f>
        <v>0.8</v>
      </c>
      <c r="F27" s="12">
        <f>IFERROR((F25/F26),0)</f>
        <v>0.70901960784313722</v>
      </c>
      <c r="G27" s="12">
        <f>IFERROR((G25/G26),0)</f>
        <v>0.85185185185185186</v>
      </c>
      <c r="H27" s="12">
        <f>IFERROR((H25/H26),0)</f>
        <v>0.72384937238493718</v>
      </c>
    </row>
    <row r="28" spans="2:8" x14ac:dyDescent="0.25">
      <c r="B28" s="59" t="s">
        <v>90</v>
      </c>
      <c r="C28" s="9" t="s">
        <v>17</v>
      </c>
      <c r="D28" s="10">
        <v>42</v>
      </c>
      <c r="E28" s="10">
        <v>121</v>
      </c>
      <c r="F28" s="10">
        <v>1315</v>
      </c>
      <c r="G28" s="10">
        <v>90</v>
      </c>
      <c r="H28" s="11">
        <f>SUM(D28:G28)</f>
        <v>1568</v>
      </c>
    </row>
    <row r="29" spans="2:8" x14ac:dyDescent="0.25">
      <c r="B29" s="59"/>
      <c r="C29" s="9" t="s">
        <v>18</v>
      </c>
      <c r="D29" s="10">
        <v>61</v>
      </c>
      <c r="E29" s="10">
        <v>148</v>
      </c>
      <c r="F29" s="10">
        <v>1636</v>
      </c>
      <c r="G29" s="10">
        <v>128</v>
      </c>
      <c r="H29" s="11">
        <f>SUM(D29:G29)</f>
        <v>1973</v>
      </c>
    </row>
    <row r="30" spans="2:8" x14ac:dyDescent="0.25">
      <c r="B30" s="59"/>
      <c r="C30" s="9" t="s">
        <v>19</v>
      </c>
      <c r="D30" s="12">
        <f>IFERROR((D28/D29),0)</f>
        <v>0.68852459016393441</v>
      </c>
      <c r="E30" s="12">
        <f>IFERROR((E28/E29),0)</f>
        <v>0.81756756756756754</v>
      </c>
      <c r="F30" s="12">
        <f>IFERROR((F28/F29),0)</f>
        <v>0.80378973105134477</v>
      </c>
      <c r="G30" s="12">
        <f>IFERROR((G28/G29),0)</f>
        <v>0.703125</v>
      </c>
      <c r="H30" s="12">
        <f>IFERROR((H28/H29),0)</f>
        <v>0.79472883933096805</v>
      </c>
    </row>
    <row r="31" spans="2:8" x14ac:dyDescent="0.25">
      <c r="B31" s="59" t="s">
        <v>91</v>
      </c>
      <c r="C31" s="9" t="s">
        <v>17</v>
      </c>
      <c r="D31" s="10">
        <v>17</v>
      </c>
      <c r="E31" s="10">
        <v>29</v>
      </c>
      <c r="F31" s="10">
        <v>1982</v>
      </c>
      <c r="G31" s="10">
        <v>411</v>
      </c>
      <c r="H31" s="11">
        <f>SUM(D31:G31)</f>
        <v>2439</v>
      </c>
    </row>
    <row r="32" spans="2:8" x14ac:dyDescent="0.25">
      <c r="B32" s="59"/>
      <c r="C32" s="9" t="s">
        <v>18</v>
      </c>
      <c r="D32" s="10">
        <v>25</v>
      </c>
      <c r="E32" s="10">
        <v>30</v>
      </c>
      <c r="F32" s="10">
        <v>4027</v>
      </c>
      <c r="G32" s="10">
        <v>529</v>
      </c>
      <c r="H32" s="11">
        <f>SUM(D32:G32)</f>
        <v>4611</v>
      </c>
    </row>
    <row r="33" spans="2:8" x14ac:dyDescent="0.25">
      <c r="B33" s="59"/>
      <c r="C33" s="9" t="s">
        <v>19</v>
      </c>
      <c r="D33" s="12">
        <f>IFERROR((D31/D32),0)</f>
        <v>0.68</v>
      </c>
      <c r="E33" s="12">
        <f>IFERROR((E31/E32),0)</f>
        <v>0.96666666666666667</v>
      </c>
      <c r="F33" s="12">
        <f>IFERROR((F31/F32),0)</f>
        <v>0.49217779985100574</v>
      </c>
      <c r="G33" s="12">
        <f>IFERROR((G31/G32),0)</f>
        <v>0.77693761814744799</v>
      </c>
      <c r="H33" s="12">
        <f>IFERROR((H31/H32),0)</f>
        <v>0.52895250487963563</v>
      </c>
    </row>
    <row r="34" spans="2:8" x14ac:dyDescent="0.25">
      <c r="B34" s="59" t="s">
        <v>92</v>
      </c>
      <c r="C34" s="9" t="s">
        <v>17</v>
      </c>
      <c r="D34" s="10">
        <v>3</v>
      </c>
      <c r="E34" s="10">
        <v>7</v>
      </c>
      <c r="F34" s="10">
        <v>254</v>
      </c>
      <c r="G34" s="10">
        <v>70</v>
      </c>
      <c r="H34" s="11">
        <f>SUM(D34:G34)</f>
        <v>334</v>
      </c>
    </row>
    <row r="35" spans="2:8" x14ac:dyDescent="0.25">
      <c r="B35" s="59"/>
      <c r="C35" s="9" t="s">
        <v>18</v>
      </c>
      <c r="D35" s="10">
        <v>5</v>
      </c>
      <c r="E35" s="10">
        <v>7</v>
      </c>
      <c r="F35" s="10">
        <v>309</v>
      </c>
      <c r="G35" s="10">
        <v>74</v>
      </c>
      <c r="H35" s="11">
        <f>SUM(D35:G35)</f>
        <v>395</v>
      </c>
    </row>
    <row r="36" spans="2:8" x14ac:dyDescent="0.25">
      <c r="B36" s="59"/>
      <c r="C36" s="9" t="s">
        <v>19</v>
      </c>
      <c r="D36" s="12">
        <f>IFERROR((D34/D35),0)</f>
        <v>0.6</v>
      </c>
      <c r="E36" s="12">
        <f>IFERROR((E34/E35),0)</f>
        <v>1</v>
      </c>
      <c r="F36" s="12">
        <f>IFERROR((F34/F35),0)</f>
        <v>0.82200647249190939</v>
      </c>
      <c r="G36" s="12">
        <f>IFERROR((G34/G35),0)</f>
        <v>0.94594594594594594</v>
      </c>
      <c r="H36" s="12">
        <f>IFERROR((H34/H35),0)</f>
        <v>0.84556962025316451</v>
      </c>
    </row>
    <row r="37" spans="2:8" x14ac:dyDescent="0.25">
      <c r="B37" s="59" t="s">
        <v>93</v>
      </c>
      <c r="C37" s="9" t="s">
        <v>17</v>
      </c>
      <c r="D37" s="10">
        <v>20</v>
      </c>
      <c r="E37" s="10">
        <v>54</v>
      </c>
      <c r="F37" s="10">
        <v>718</v>
      </c>
      <c r="G37" s="10">
        <v>33</v>
      </c>
      <c r="H37" s="11">
        <f>SUM(D37:G37)</f>
        <v>825</v>
      </c>
    </row>
    <row r="38" spans="2:8" x14ac:dyDescent="0.25">
      <c r="B38" s="59"/>
      <c r="C38" s="9" t="s">
        <v>18</v>
      </c>
      <c r="D38" s="10">
        <v>21</v>
      </c>
      <c r="E38" s="10">
        <v>59</v>
      </c>
      <c r="F38" s="10">
        <v>760</v>
      </c>
      <c r="G38" s="10">
        <v>41</v>
      </c>
      <c r="H38" s="11">
        <f>SUM(D38:G38)</f>
        <v>881</v>
      </c>
    </row>
    <row r="39" spans="2:8" x14ac:dyDescent="0.25">
      <c r="B39" s="59"/>
      <c r="C39" s="9" t="s">
        <v>19</v>
      </c>
      <c r="D39" s="12">
        <f>IFERROR((D37/D38),0)</f>
        <v>0.95238095238095233</v>
      </c>
      <c r="E39" s="12">
        <f>IFERROR((E37/E38),0)</f>
        <v>0.9152542372881356</v>
      </c>
      <c r="F39" s="12">
        <f>IFERROR((F37/F38),0)</f>
        <v>0.94473684210526321</v>
      </c>
      <c r="G39" s="12">
        <f>IFERROR((G37/G38),0)</f>
        <v>0.80487804878048785</v>
      </c>
      <c r="H39" s="12">
        <f>IFERROR((H37/H38),0)</f>
        <v>0.93643586833144155</v>
      </c>
    </row>
    <row r="40" spans="2:8" x14ac:dyDescent="0.25">
      <c r="B40" s="59" t="s">
        <v>94</v>
      </c>
      <c r="C40" s="9" t="s">
        <v>17</v>
      </c>
      <c r="D40" s="10">
        <v>9</v>
      </c>
      <c r="E40" s="10">
        <v>4</v>
      </c>
      <c r="F40" s="10">
        <v>556</v>
      </c>
      <c r="G40" s="10">
        <v>0</v>
      </c>
      <c r="H40" s="11">
        <f>SUM(D40:G40)</f>
        <v>569</v>
      </c>
    </row>
    <row r="41" spans="2:8" x14ac:dyDescent="0.25">
      <c r="B41" s="59"/>
      <c r="C41" s="9" t="s">
        <v>18</v>
      </c>
      <c r="D41" s="10">
        <v>11</v>
      </c>
      <c r="E41" s="10">
        <v>4</v>
      </c>
      <c r="F41" s="10">
        <v>602</v>
      </c>
      <c r="G41" s="10">
        <v>1</v>
      </c>
      <c r="H41" s="11">
        <f>SUM(D41:G41)</f>
        <v>618</v>
      </c>
    </row>
    <row r="42" spans="2:8" x14ac:dyDescent="0.25">
      <c r="B42" s="59"/>
      <c r="C42" s="9" t="s">
        <v>19</v>
      </c>
      <c r="D42" s="12">
        <f>IFERROR((D40/D41),0)</f>
        <v>0.81818181818181823</v>
      </c>
      <c r="E42" s="12">
        <f>IFERROR((E40/E41),0)</f>
        <v>1</v>
      </c>
      <c r="F42" s="12">
        <f>IFERROR((F40/F41),0)</f>
        <v>0.92358803986710969</v>
      </c>
      <c r="G42" s="12">
        <f>IFERROR((G40/G41),0)</f>
        <v>0</v>
      </c>
      <c r="H42" s="12">
        <f>IFERROR((H40/H41),0)</f>
        <v>0.92071197411003236</v>
      </c>
    </row>
    <row r="43" spans="2:8" x14ac:dyDescent="0.25">
      <c r="B43" s="59" t="s">
        <v>95</v>
      </c>
      <c r="C43" s="9" t="s">
        <v>17</v>
      </c>
      <c r="D43" s="10">
        <v>0</v>
      </c>
      <c r="E43" s="10">
        <v>1</v>
      </c>
      <c r="F43" s="10">
        <v>28</v>
      </c>
      <c r="G43" s="10">
        <v>0</v>
      </c>
      <c r="H43" s="11">
        <f>SUM(D43:G43)</f>
        <v>29</v>
      </c>
    </row>
    <row r="44" spans="2:8" x14ac:dyDescent="0.25">
      <c r="B44" s="59"/>
      <c r="C44" s="9" t="s">
        <v>18</v>
      </c>
      <c r="D44" s="10">
        <v>0</v>
      </c>
      <c r="E44" s="10">
        <v>2</v>
      </c>
      <c r="F44" s="10">
        <v>32</v>
      </c>
      <c r="G44" s="10">
        <v>0</v>
      </c>
      <c r="H44" s="11">
        <f>SUM(D44:G44)</f>
        <v>34</v>
      </c>
    </row>
    <row r="45" spans="2:8" x14ac:dyDescent="0.25">
      <c r="B45" s="59"/>
      <c r="C45" s="9" t="s">
        <v>19</v>
      </c>
      <c r="D45" s="12">
        <f>IFERROR((D43/D44),0)</f>
        <v>0</v>
      </c>
      <c r="E45" s="12">
        <f>IFERROR((E43/E44),0)</f>
        <v>0.5</v>
      </c>
      <c r="F45" s="12">
        <f>IFERROR((F43/F44),0)</f>
        <v>0.875</v>
      </c>
      <c r="G45" s="12">
        <f>IFERROR((G43/G44),0)</f>
        <v>0</v>
      </c>
      <c r="H45" s="12">
        <f>IFERROR((H43/H44),0)</f>
        <v>0.8529411764705882</v>
      </c>
    </row>
    <row r="46" spans="2:8" x14ac:dyDescent="0.25">
      <c r="B46" s="59" t="s">
        <v>96</v>
      </c>
      <c r="C46" s="9" t="s">
        <v>17</v>
      </c>
      <c r="D46" s="10">
        <v>5</v>
      </c>
      <c r="E46" s="10">
        <v>6</v>
      </c>
      <c r="F46" s="10">
        <v>109</v>
      </c>
      <c r="G46" s="10">
        <v>33</v>
      </c>
      <c r="H46" s="11">
        <f>SUM(D46:G46)</f>
        <v>153</v>
      </c>
    </row>
    <row r="47" spans="2:8" x14ac:dyDescent="0.25">
      <c r="B47" s="59"/>
      <c r="C47" s="9" t="s">
        <v>18</v>
      </c>
      <c r="D47" s="10">
        <v>5</v>
      </c>
      <c r="E47" s="10">
        <v>10</v>
      </c>
      <c r="F47" s="10">
        <v>145</v>
      </c>
      <c r="G47" s="10">
        <v>36</v>
      </c>
      <c r="H47" s="11">
        <f>SUM(D47:G47)</f>
        <v>196</v>
      </c>
    </row>
    <row r="48" spans="2:8" x14ac:dyDescent="0.25">
      <c r="B48" s="59"/>
      <c r="C48" s="9" t="s">
        <v>19</v>
      </c>
      <c r="D48" s="12">
        <f>IFERROR((D46/D47),0)</f>
        <v>1</v>
      </c>
      <c r="E48" s="12">
        <f>IFERROR((E46/E47),0)</f>
        <v>0.6</v>
      </c>
      <c r="F48" s="12">
        <f>IFERROR((F46/F47),0)</f>
        <v>0.75172413793103443</v>
      </c>
      <c r="G48" s="12">
        <f>IFERROR((G46/G47),0)</f>
        <v>0.91666666666666663</v>
      </c>
      <c r="H48" s="12">
        <f>IFERROR((H46/H47),0)</f>
        <v>0.78061224489795922</v>
      </c>
    </row>
    <row r="49" spans="2:8" x14ac:dyDescent="0.25">
      <c r="B49" s="59" t="s">
        <v>97</v>
      </c>
      <c r="C49" s="9" t="s">
        <v>17</v>
      </c>
      <c r="D49" s="10">
        <v>1</v>
      </c>
      <c r="E49" s="10">
        <v>1</v>
      </c>
      <c r="F49" s="10">
        <v>75</v>
      </c>
      <c r="G49" s="10">
        <v>118</v>
      </c>
      <c r="H49" s="11">
        <f>SUM(D49:G49)</f>
        <v>195</v>
      </c>
    </row>
    <row r="50" spans="2:8" x14ac:dyDescent="0.25">
      <c r="B50" s="59"/>
      <c r="C50" s="9" t="s">
        <v>18</v>
      </c>
      <c r="D50" s="10">
        <v>1</v>
      </c>
      <c r="E50" s="10">
        <v>1</v>
      </c>
      <c r="F50" s="10">
        <v>87</v>
      </c>
      <c r="G50" s="10">
        <v>122</v>
      </c>
      <c r="H50" s="11">
        <f>SUM(D50:G50)</f>
        <v>211</v>
      </c>
    </row>
    <row r="51" spans="2:8" x14ac:dyDescent="0.25">
      <c r="B51" s="59"/>
      <c r="C51" s="9" t="s">
        <v>19</v>
      </c>
      <c r="D51" s="12">
        <f>IFERROR((D49/D50),0)</f>
        <v>1</v>
      </c>
      <c r="E51" s="12">
        <f>IFERROR((E49/E50),0)</f>
        <v>1</v>
      </c>
      <c r="F51" s="12">
        <f>IFERROR((F49/F50),0)</f>
        <v>0.86206896551724133</v>
      </c>
      <c r="G51" s="12">
        <f>IFERROR((G49/G50),0)</f>
        <v>0.96721311475409832</v>
      </c>
      <c r="H51" s="12">
        <f>IFERROR((H49/H50),0)</f>
        <v>0.92417061611374407</v>
      </c>
    </row>
    <row r="52" spans="2:8" x14ac:dyDescent="0.25">
      <c r="B52" s="59" t="s">
        <v>98</v>
      </c>
      <c r="C52" s="9" t="s">
        <v>17</v>
      </c>
      <c r="D52" s="10">
        <v>63</v>
      </c>
      <c r="E52" s="10">
        <v>173</v>
      </c>
      <c r="F52" s="10">
        <v>983</v>
      </c>
      <c r="G52" s="10">
        <v>111</v>
      </c>
      <c r="H52" s="11">
        <f>SUM(D52:G52)</f>
        <v>1330</v>
      </c>
    </row>
    <row r="53" spans="2:8" x14ac:dyDescent="0.25">
      <c r="B53" s="59"/>
      <c r="C53" s="9" t="s">
        <v>18</v>
      </c>
      <c r="D53" s="10">
        <v>70</v>
      </c>
      <c r="E53" s="10">
        <v>189</v>
      </c>
      <c r="F53" s="10">
        <v>1068</v>
      </c>
      <c r="G53" s="10">
        <v>138</v>
      </c>
      <c r="H53" s="11">
        <f>SUM(D53:G53)</f>
        <v>1465</v>
      </c>
    </row>
    <row r="54" spans="2:8" x14ac:dyDescent="0.25">
      <c r="B54" s="59"/>
      <c r="C54" s="9" t="s">
        <v>19</v>
      </c>
      <c r="D54" s="12">
        <f>IFERROR((D52/D53),0)</f>
        <v>0.9</v>
      </c>
      <c r="E54" s="12">
        <f>IFERROR((E52/E53),0)</f>
        <v>0.91534391534391535</v>
      </c>
      <c r="F54" s="12">
        <f>IFERROR((F52/F53),0)</f>
        <v>0.92041198501872656</v>
      </c>
      <c r="G54" s="12">
        <f>IFERROR((G52/G53),0)</f>
        <v>0.80434782608695654</v>
      </c>
      <c r="H54" s="12">
        <f>IFERROR((H52/H53),0)</f>
        <v>0.9078498293515358</v>
      </c>
    </row>
    <row r="55" spans="2:8" x14ac:dyDescent="0.25">
      <c r="B55" s="59" t="s">
        <v>99</v>
      </c>
      <c r="C55" s="9" t="s">
        <v>17</v>
      </c>
      <c r="D55" s="10">
        <v>5</v>
      </c>
      <c r="E55" s="10">
        <v>17</v>
      </c>
      <c r="F55" s="10">
        <v>1396</v>
      </c>
      <c r="G55" s="10">
        <v>173</v>
      </c>
      <c r="H55" s="11">
        <f>SUM(D55:G55)</f>
        <v>1591</v>
      </c>
    </row>
    <row r="56" spans="2:8" x14ac:dyDescent="0.25">
      <c r="B56" s="59"/>
      <c r="C56" s="9" t="s">
        <v>18</v>
      </c>
      <c r="D56" s="10">
        <v>8</v>
      </c>
      <c r="E56" s="10">
        <v>18</v>
      </c>
      <c r="F56" s="10">
        <v>1879</v>
      </c>
      <c r="G56" s="10">
        <v>199</v>
      </c>
      <c r="H56" s="11">
        <f>SUM(D56:G56)</f>
        <v>2104</v>
      </c>
    </row>
    <row r="57" spans="2:8" x14ac:dyDescent="0.25">
      <c r="B57" s="59"/>
      <c r="C57" s="9" t="s">
        <v>19</v>
      </c>
      <c r="D57" s="12">
        <f>IFERROR((D55/D56),0)</f>
        <v>0.625</v>
      </c>
      <c r="E57" s="12">
        <f>IFERROR((E55/E56),0)</f>
        <v>0.94444444444444442</v>
      </c>
      <c r="F57" s="12">
        <f>IFERROR((F55/F56),0)</f>
        <v>0.74294837679616821</v>
      </c>
      <c r="G57" s="12">
        <f>IFERROR((G55/G56),0)</f>
        <v>0.8693467336683417</v>
      </c>
      <c r="H57" s="12">
        <f>IFERROR((H55/H56),0)</f>
        <v>0.75617870722433456</v>
      </c>
    </row>
    <row r="58" spans="2:8" x14ac:dyDescent="0.25">
      <c r="B58" s="59" t="s">
        <v>100</v>
      </c>
      <c r="C58" s="9" t="s">
        <v>17</v>
      </c>
      <c r="D58" s="10">
        <v>52</v>
      </c>
      <c r="E58" s="10">
        <v>208</v>
      </c>
      <c r="F58" s="10">
        <v>2245</v>
      </c>
      <c r="G58" s="10">
        <v>260</v>
      </c>
      <c r="H58" s="11">
        <f>SUM(D58:G58)</f>
        <v>2765</v>
      </c>
    </row>
    <row r="59" spans="2:8" x14ac:dyDescent="0.25">
      <c r="B59" s="59"/>
      <c r="C59" s="9" t="s">
        <v>18</v>
      </c>
      <c r="D59" s="10">
        <v>78</v>
      </c>
      <c r="E59" s="10">
        <v>299</v>
      </c>
      <c r="F59" s="10">
        <v>3285</v>
      </c>
      <c r="G59" s="10">
        <v>365</v>
      </c>
      <c r="H59" s="11">
        <f>SUM(D59:G59)</f>
        <v>4027</v>
      </c>
    </row>
    <row r="60" spans="2:8" x14ac:dyDescent="0.25">
      <c r="B60" s="59"/>
      <c r="C60" s="9" t="s">
        <v>19</v>
      </c>
      <c r="D60" s="12">
        <f>IFERROR((D58/D59),0)</f>
        <v>0.66666666666666663</v>
      </c>
      <c r="E60" s="12">
        <f>IFERROR((E58/E59),0)</f>
        <v>0.69565217391304346</v>
      </c>
      <c r="F60" s="12">
        <f>IFERROR((F58/F59),0)</f>
        <v>0.68340943683409439</v>
      </c>
      <c r="G60" s="12">
        <f>IFERROR((G58/G59),0)</f>
        <v>0.71232876712328763</v>
      </c>
      <c r="H60" s="12">
        <f>IFERROR((H58/H59),0)</f>
        <v>0.68661534641172084</v>
      </c>
    </row>
    <row r="61" spans="2:8" x14ac:dyDescent="0.25">
      <c r="B61" s="59" t="s">
        <v>101</v>
      </c>
      <c r="C61" s="9" t="s">
        <v>17</v>
      </c>
      <c r="D61" s="10">
        <v>32</v>
      </c>
      <c r="E61" s="10">
        <v>166</v>
      </c>
      <c r="F61" s="10">
        <v>1368</v>
      </c>
      <c r="G61" s="10">
        <v>85</v>
      </c>
      <c r="H61" s="11">
        <f>SUM(D61:G61)</f>
        <v>1651</v>
      </c>
    </row>
    <row r="62" spans="2:8" x14ac:dyDescent="0.25">
      <c r="B62" s="59"/>
      <c r="C62" s="9" t="s">
        <v>18</v>
      </c>
      <c r="D62" s="10">
        <v>52</v>
      </c>
      <c r="E62" s="10">
        <v>195</v>
      </c>
      <c r="F62" s="10">
        <v>1678</v>
      </c>
      <c r="G62" s="10">
        <v>112</v>
      </c>
      <c r="H62" s="11">
        <f>SUM(D62:G62)</f>
        <v>2037</v>
      </c>
    </row>
    <row r="63" spans="2:8" x14ac:dyDescent="0.25">
      <c r="B63" s="59"/>
      <c r="C63" s="9" t="s">
        <v>19</v>
      </c>
      <c r="D63" s="12">
        <f>IFERROR((D61/D62),0)</f>
        <v>0.61538461538461542</v>
      </c>
      <c r="E63" s="12">
        <f>IFERROR((E61/E62),0)</f>
        <v>0.85128205128205126</v>
      </c>
      <c r="F63" s="12">
        <f>IFERROR((F61/F62),0)</f>
        <v>0.81525625744934449</v>
      </c>
      <c r="G63" s="12">
        <f>IFERROR((G61/G62),0)</f>
        <v>0.7589285714285714</v>
      </c>
      <c r="H63" s="12">
        <f>IFERROR((H61/H62),0)</f>
        <v>0.81050564555719196</v>
      </c>
    </row>
    <row r="64" spans="2:8" x14ac:dyDescent="0.25">
      <c r="B64" s="59" t="s">
        <v>102</v>
      </c>
      <c r="C64" s="9" t="s">
        <v>17</v>
      </c>
      <c r="D64" s="10">
        <v>3</v>
      </c>
      <c r="E64" s="10">
        <v>34</v>
      </c>
      <c r="F64" s="10">
        <v>494</v>
      </c>
      <c r="G64" s="10">
        <v>0</v>
      </c>
      <c r="H64" s="11">
        <f>SUM(D64:G64)</f>
        <v>531</v>
      </c>
    </row>
    <row r="65" spans="2:8" x14ac:dyDescent="0.25">
      <c r="B65" s="59"/>
      <c r="C65" s="9" t="s">
        <v>18</v>
      </c>
      <c r="D65" s="10">
        <v>4</v>
      </c>
      <c r="E65" s="10">
        <v>36</v>
      </c>
      <c r="F65" s="10">
        <v>546</v>
      </c>
      <c r="G65" s="10">
        <v>0</v>
      </c>
      <c r="H65" s="11">
        <f>SUM(D65:G65)</f>
        <v>586</v>
      </c>
    </row>
    <row r="66" spans="2:8" x14ac:dyDescent="0.25">
      <c r="B66" s="59"/>
      <c r="C66" s="9" t="s">
        <v>19</v>
      </c>
      <c r="D66" s="12">
        <f>IFERROR((D64/D65),0)</f>
        <v>0.75</v>
      </c>
      <c r="E66" s="12">
        <f>IFERROR((E64/E65),0)</f>
        <v>0.94444444444444442</v>
      </c>
      <c r="F66" s="12">
        <f>IFERROR((F64/F65),0)</f>
        <v>0.90476190476190477</v>
      </c>
      <c r="G66" s="12">
        <f>IFERROR((G64/G65),0)</f>
        <v>0</v>
      </c>
      <c r="H66" s="12">
        <f>IFERROR((H64/H65),0)</f>
        <v>0.90614334470989766</v>
      </c>
    </row>
    <row r="67" spans="2:8" x14ac:dyDescent="0.25">
      <c r="B67" s="59" t="s">
        <v>103</v>
      </c>
      <c r="C67" s="9" t="s">
        <v>17</v>
      </c>
      <c r="D67" s="10">
        <v>1</v>
      </c>
      <c r="E67" s="10">
        <v>4</v>
      </c>
      <c r="F67" s="10">
        <v>493</v>
      </c>
      <c r="G67" s="10">
        <v>153</v>
      </c>
      <c r="H67" s="11">
        <f>SUM(D67:G67)</f>
        <v>651</v>
      </c>
    </row>
    <row r="68" spans="2:8" x14ac:dyDescent="0.25">
      <c r="B68" s="59"/>
      <c r="C68" s="9" t="s">
        <v>18</v>
      </c>
      <c r="D68" s="10">
        <v>2</v>
      </c>
      <c r="E68" s="10">
        <v>4</v>
      </c>
      <c r="F68" s="10">
        <v>589</v>
      </c>
      <c r="G68" s="10">
        <v>154</v>
      </c>
      <c r="H68" s="11">
        <f>SUM(D68:G68)</f>
        <v>749</v>
      </c>
    </row>
    <row r="69" spans="2:8" x14ac:dyDescent="0.25">
      <c r="B69" s="59"/>
      <c r="C69" s="9" t="s">
        <v>19</v>
      </c>
      <c r="D69" s="12">
        <f>IFERROR((D67/D68),0)</f>
        <v>0.5</v>
      </c>
      <c r="E69" s="12">
        <f>IFERROR((E67/E68),0)</f>
        <v>1</v>
      </c>
      <c r="F69" s="12">
        <f>IFERROR((F67/F68),0)</f>
        <v>0.83701188455008491</v>
      </c>
      <c r="G69" s="12">
        <f>IFERROR((G67/G68),0)</f>
        <v>0.99350649350649356</v>
      </c>
      <c r="H69" s="12">
        <f>IFERROR((H67/H68),0)</f>
        <v>0.86915887850467288</v>
      </c>
    </row>
    <row r="70" spans="2:8" x14ac:dyDescent="0.25">
      <c r="B70" s="59" t="s">
        <v>104</v>
      </c>
      <c r="C70" s="9" t="s">
        <v>17</v>
      </c>
      <c r="D70" s="10">
        <v>1</v>
      </c>
      <c r="E70" s="10">
        <v>17</v>
      </c>
      <c r="F70" s="10">
        <v>792</v>
      </c>
      <c r="G70" s="10">
        <v>65</v>
      </c>
      <c r="H70" s="11">
        <f>SUM(D70:G70)</f>
        <v>875</v>
      </c>
    </row>
    <row r="71" spans="2:8" x14ac:dyDescent="0.25">
      <c r="B71" s="59"/>
      <c r="C71" s="9" t="s">
        <v>18</v>
      </c>
      <c r="D71" s="10">
        <v>1</v>
      </c>
      <c r="E71" s="10">
        <v>17</v>
      </c>
      <c r="F71" s="10">
        <v>819</v>
      </c>
      <c r="G71" s="10">
        <v>79</v>
      </c>
      <c r="H71" s="11">
        <f>SUM(D71:G71)</f>
        <v>916</v>
      </c>
    </row>
    <row r="72" spans="2:8" x14ac:dyDescent="0.25">
      <c r="B72" s="59"/>
      <c r="C72" s="9" t="s">
        <v>19</v>
      </c>
      <c r="D72" s="12">
        <f>IFERROR((D70/D71),0)</f>
        <v>1</v>
      </c>
      <c r="E72" s="12">
        <f>IFERROR((E70/E71),0)</f>
        <v>1</v>
      </c>
      <c r="F72" s="12">
        <f>IFERROR((F70/F71),0)</f>
        <v>0.96703296703296704</v>
      </c>
      <c r="G72" s="12">
        <f>IFERROR((G70/G71),0)</f>
        <v>0.82278481012658233</v>
      </c>
      <c r="H72" s="12">
        <f>IFERROR((H70/H71),0)</f>
        <v>0.95524017467248912</v>
      </c>
    </row>
    <row r="73" spans="2:8" x14ac:dyDescent="0.25">
      <c r="B73" s="59" t="s">
        <v>105</v>
      </c>
      <c r="C73" s="9" t="s">
        <v>17</v>
      </c>
      <c r="D73" s="10">
        <v>128</v>
      </c>
      <c r="E73" s="10">
        <v>376</v>
      </c>
      <c r="F73" s="10">
        <v>1677</v>
      </c>
      <c r="G73" s="10">
        <v>254</v>
      </c>
      <c r="H73" s="11">
        <f>SUM(D73:G73)</f>
        <v>2435</v>
      </c>
    </row>
    <row r="74" spans="2:8" x14ac:dyDescent="0.25">
      <c r="B74" s="59"/>
      <c r="C74" s="9" t="s">
        <v>18</v>
      </c>
      <c r="D74" s="10">
        <v>165</v>
      </c>
      <c r="E74" s="10">
        <v>456</v>
      </c>
      <c r="F74" s="10">
        <v>2036</v>
      </c>
      <c r="G74" s="10">
        <v>293</v>
      </c>
      <c r="H74" s="11">
        <f>SUM(D74:G74)</f>
        <v>2950</v>
      </c>
    </row>
    <row r="75" spans="2:8" x14ac:dyDescent="0.25">
      <c r="B75" s="59"/>
      <c r="C75" s="9" t="s">
        <v>19</v>
      </c>
      <c r="D75" s="12">
        <f>IFERROR((D73/D74),0)</f>
        <v>0.77575757575757576</v>
      </c>
      <c r="E75" s="12">
        <f>IFERROR((E73/E74),0)</f>
        <v>0.82456140350877194</v>
      </c>
      <c r="F75" s="12">
        <f>IFERROR((F73/F74),0)</f>
        <v>0.8236738703339882</v>
      </c>
      <c r="G75" s="12">
        <f>IFERROR((G73/G74),0)</f>
        <v>0.86689419795221845</v>
      </c>
      <c r="H75" s="12">
        <f>IFERROR((H73/H74),0)</f>
        <v>0.8254237288135593</v>
      </c>
    </row>
    <row r="76" spans="2:8" x14ac:dyDescent="0.25">
      <c r="B76" s="59" t="s">
        <v>106</v>
      </c>
      <c r="C76" s="9" t="s">
        <v>17</v>
      </c>
      <c r="D76" s="10">
        <v>37</v>
      </c>
      <c r="E76" s="10">
        <v>166</v>
      </c>
      <c r="F76" s="10">
        <v>1102</v>
      </c>
      <c r="G76" s="10">
        <v>150</v>
      </c>
      <c r="H76" s="11">
        <f>SUM(D76:G76)</f>
        <v>1455</v>
      </c>
    </row>
    <row r="77" spans="2:8" x14ac:dyDescent="0.25">
      <c r="B77" s="59"/>
      <c r="C77" s="9" t="s">
        <v>18</v>
      </c>
      <c r="D77" s="10">
        <v>65</v>
      </c>
      <c r="E77" s="10">
        <v>239</v>
      </c>
      <c r="F77" s="10">
        <v>1651</v>
      </c>
      <c r="G77" s="10">
        <v>232</v>
      </c>
      <c r="H77" s="11">
        <f>SUM(D77:G77)</f>
        <v>2187</v>
      </c>
    </row>
    <row r="78" spans="2:8" x14ac:dyDescent="0.25">
      <c r="B78" s="59"/>
      <c r="C78" s="9" t="s">
        <v>19</v>
      </c>
      <c r="D78" s="12">
        <f>IFERROR((D76/D77),0)</f>
        <v>0.56923076923076921</v>
      </c>
      <c r="E78" s="12">
        <f>IFERROR((E76/E77),0)</f>
        <v>0.69456066945606698</v>
      </c>
      <c r="F78" s="12">
        <f>IFERROR((F76/F77),0)</f>
        <v>0.66747425802543914</v>
      </c>
      <c r="G78" s="12">
        <f>IFERROR((G76/G77),0)</f>
        <v>0.64655172413793105</v>
      </c>
      <c r="H78" s="12">
        <f>IFERROR((H76/H77),0)</f>
        <v>0.66529492455418382</v>
      </c>
    </row>
    <row r="79" spans="2:8" x14ac:dyDescent="0.25">
      <c r="B79" s="59" t="s">
        <v>107</v>
      </c>
      <c r="C79" s="9" t="s">
        <v>17</v>
      </c>
      <c r="D79" s="10">
        <v>53</v>
      </c>
      <c r="E79" s="10">
        <v>147</v>
      </c>
      <c r="F79" s="10">
        <v>1109</v>
      </c>
      <c r="G79" s="10">
        <v>127</v>
      </c>
      <c r="H79" s="11">
        <f>SUM(D79:G79)</f>
        <v>1436</v>
      </c>
    </row>
    <row r="80" spans="2:8" x14ac:dyDescent="0.25">
      <c r="B80" s="59"/>
      <c r="C80" s="9" t="s">
        <v>18</v>
      </c>
      <c r="D80" s="10">
        <v>70</v>
      </c>
      <c r="E80" s="10">
        <v>192</v>
      </c>
      <c r="F80" s="10">
        <v>1407</v>
      </c>
      <c r="G80" s="10">
        <v>168</v>
      </c>
      <c r="H80" s="11">
        <f>SUM(D80:G80)</f>
        <v>1837</v>
      </c>
    </row>
    <row r="81" spans="2:8" x14ac:dyDescent="0.25">
      <c r="B81" s="59"/>
      <c r="C81" s="9" t="s">
        <v>19</v>
      </c>
      <c r="D81" s="12">
        <f>IFERROR((D79/D80),0)</f>
        <v>0.75714285714285712</v>
      </c>
      <c r="E81" s="12">
        <f>IFERROR((E79/E80),0)</f>
        <v>0.765625</v>
      </c>
      <c r="F81" s="12">
        <f>IFERROR((F79/F80),0)</f>
        <v>0.78820184790334047</v>
      </c>
      <c r="G81" s="12">
        <f>IFERROR((G79/G80),0)</f>
        <v>0.75595238095238093</v>
      </c>
      <c r="H81" s="12">
        <f>IFERROR((H79/H80),0)</f>
        <v>0.78170930865541643</v>
      </c>
    </row>
    <row r="82" spans="2:8" x14ac:dyDescent="0.25">
      <c r="B82" s="59" t="s">
        <v>108</v>
      </c>
      <c r="C82" s="9" t="s">
        <v>17</v>
      </c>
      <c r="D82" s="10">
        <v>22</v>
      </c>
      <c r="E82" s="10">
        <v>151</v>
      </c>
      <c r="F82" s="10">
        <v>1667</v>
      </c>
      <c r="G82" s="10">
        <v>353</v>
      </c>
      <c r="H82" s="11">
        <f>SUM(D82:G82)</f>
        <v>2193</v>
      </c>
    </row>
    <row r="83" spans="2:8" x14ac:dyDescent="0.25">
      <c r="B83" s="59"/>
      <c r="C83" s="9" t="s">
        <v>18</v>
      </c>
      <c r="D83" s="10">
        <v>33</v>
      </c>
      <c r="E83" s="10">
        <v>172</v>
      </c>
      <c r="F83" s="10">
        <v>1952</v>
      </c>
      <c r="G83" s="10">
        <v>381</v>
      </c>
      <c r="H83" s="11">
        <f>SUM(D83:G83)</f>
        <v>2538</v>
      </c>
    </row>
    <row r="84" spans="2:8" x14ac:dyDescent="0.25">
      <c r="B84" s="59"/>
      <c r="C84" s="9" t="s">
        <v>19</v>
      </c>
      <c r="D84" s="12">
        <f>IFERROR((D82/D83),0)</f>
        <v>0.66666666666666663</v>
      </c>
      <c r="E84" s="12">
        <f>IFERROR((E82/E83),0)</f>
        <v>0.87790697674418605</v>
      </c>
      <c r="F84" s="12">
        <f>IFERROR((F82/F83),0)</f>
        <v>0.85399590163934425</v>
      </c>
      <c r="G84" s="12">
        <f>IFERROR((G82/G83),0)</f>
        <v>0.92650918635170598</v>
      </c>
      <c r="H84" s="12">
        <f>IFERROR((H82/H83),0)</f>
        <v>0.86406619385342787</v>
      </c>
    </row>
    <row r="85" spans="2:8" x14ac:dyDescent="0.25">
      <c r="B85" s="59" t="s">
        <v>109</v>
      </c>
      <c r="C85" s="9" t="s">
        <v>17</v>
      </c>
      <c r="D85" s="10">
        <v>177</v>
      </c>
      <c r="E85" s="10">
        <v>299</v>
      </c>
      <c r="F85" s="10">
        <v>2054</v>
      </c>
      <c r="G85" s="10">
        <v>132</v>
      </c>
      <c r="H85" s="11">
        <f>SUM(D85:G85)</f>
        <v>2662</v>
      </c>
    </row>
    <row r="86" spans="2:8" x14ac:dyDescent="0.25">
      <c r="B86" s="59"/>
      <c r="C86" s="9" t="s">
        <v>18</v>
      </c>
      <c r="D86" s="10">
        <v>265</v>
      </c>
      <c r="E86" s="10">
        <v>428</v>
      </c>
      <c r="F86" s="10">
        <v>2639</v>
      </c>
      <c r="G86" s="10">
        <v>194</v>
      </c>
      <c r="H86" s="11">
        <f>SUM(D86:G86)</f>
        <v>3526</v>
      </c>
    </row>
    <row r="87" spans="2:8" x14ac:dyDescent="0.25">
      <c r="B87" s="59"/>
      <c r="C87" s="9" t="s">
        <v>19</v>
      </c>
      <c r="D87" s="12">
        <f>IFERROR((D85/D86),0)</f>
        <v>0.66792452830188676</v>
      </c>
      <c r="E87" s="12">
        <f>IFERROR((E85/E86),0)</f>
        <v>0.69859813084112155</v>
      </c>
      <c r="F87" s="12">
        <f>IFERROR((F85/F86),0)</f>
        <v>0.77832512315270941</v>
      </c>
      <c r="G87" s="12">
        <f>IFERROR((G85/G86),0)</f>
        <v>0.68041237113402064</v>
      </c>
      <c r="H87" s="12">
        <f>IFERROR((H85/H86),0)</f>
        <v>0.75496313102665913</v>
      </c>
    </row>
    <row r="88" spans="2:8" x14ac:dyDescent="0.25">
      <c r="B88" s="59" t="s">
        <v>110</v>
      </c>
      <c r="C88" s="9" t="s">
        <v>17</v>
      </c>
      <c r="D88" s="10">
        <v>19</v>
      </c>
      <c r="E88" s="10">
        <v>56</v>
      </c>
      <c r="F88" s="10">
        <v>1711</v>
      </c>
      <c r="G88" s="10">
        <v>227</v>
      </c>
      <c r="H88" s="11">
        <f>SUM(D88:G88)</f>
        <v>2013</v>
      </c>
    </row>
    <row r="89" spans="2:8" x14ac:dyDescent="0.25">
      <c r="B89" s="59"/>
      <c r="C89" s="9" t="s">
        <v>18</v>
      </c>
      <c r="D89" s="10">
        <v>26</v>
      </c>
      <c r="E89" s="10">
        <v>84</v>
      </c>
      <c r="F89" s="10">
        <v>2184</v>
      </c>
      <c r="G89" s="10">
        <v>294</v>
      </c>
      <c r="H89" s="11">
        <f>SUM(D89:G89)</f>
        <v>2588</v>
      </c>
    </row>
    <row r="90" spans="2:8" x14ac:dyDescent="0.25">
      <c r="B90" s="59"/>
      <c r="C90" s="9" t="s">
        <v>19</v>
      </c>
      <c r="D90" s="12">
        <f>IFERROR((D88/D89),0)</f>
        <v>0.73076923076923073</v>
      </c>
      <c r="E90" s="12">
        <f>IFERROR((E88/E89),0)</f>
        <v>0.66666666666666663</v>
      </c>
      <c r="F90" s="12">
        <f>IFERROR((F88/F89),0)</f>
        <v>0.78342490842490842</v>
      </c>
      <c r="G90" s="12">
        <f>IFERROR((G88/G89),0)</f>
        <v>0.77210884353741494</v>
      </c>
      <c r="H90" s="12">
        <f>IFERROR((H88/H89),0)</f>
        <v>0.77782071097372485</v>
      </c>
    </row>
    <row r="91" spans="2:8" x14ac:dyDescent="0.25">
      <c r="B91" s="59" t="s">
        <v>111</v>
      </c>
      <c r="C91" s="9" t="s">
        <v>17</v>
      </c>
      <c r="D91" s="10">
        <v>39</v>
      </c>
      <c r="E91" s="10">
        <v>153</v>
      </c>
      <c r="F91" s="10">
        <v>1168</v>
      </c>
      <c r="G91" s="10">
        <v>173</v>
      </c>
      <c r="H91" s="11">
        <f>SUM(D91:G91)</f>
        <v>1533</v>
      </c>
    </row>
    <row r="92" spans="2:8" x14ac:dyDescent="0.25">
      <c r="B92" s="59"/>
      <c r="C92" s="9" t="s">
        <v>18</v>
      </c>
      <c r="D92" s="10">
        <v>45</v>
      </c>
      <c r="E92" s="10">
        <v>174</v>
      </c>
      <c r="F92" s="10">
        <v>1346</v>
      </c>
      <c r="G92" s="10">
        <v>206</v>
      </c>
      <c r="H92" s="11">
        <f>SUM(D92:G92)</f>
        <v>1771</v>
      </c>
    </row>
    <row r="93" spans="2:8" x14ac:dyDescent="0.25">
      <c r="B93" s="59"/>
      <c r="C93" s="9" t="s">
        <v>19</v>
      </c>
      <c r="D93" s="12">
        <f>IFERROR((D91/D92),0)</f>
        <v>0.8666666666666667</v>
      </c>
      <c r="E93" s="12">
        <f>IFERROR((E91/E92),0)</f>
        <v>0.87931034482758619</v>
      </c>
      <c r="F93" s="12">
        <f>IFERROR((F91/F92),0)</f>
        <v>0.86775631500742945</v>
      </c>
      <c r="G93" s="12">
        <f>IFERROR((G91/G92),0)</f>
        <v>0.83980582524271841</v>
      </c>
      <c r="H93" s="12">
        <f>IFERROR((H91/H92),0)</f>
        <v>0.86561264822134387</v>
      </c>
    </row>
    <row r="94" spans="2:8" x14ac:dyDescent="0.25">
      <c r="B94" s="59" t="s">
        <v>112</v>
      </c>
      <c r="C94" s="9" t="s">
        <v>17</v>
      </c>
      <c r="D94" s="10">
        <v>1</v>
      </c>
      <c r="E94" s="10">
        <v>3</v>
      </c>
      <c r="F94" s="10">
        <v>302</v>
      </c>
      <c r="G94" s="10">
        <v>100</v>
      </c>
      <c r="H94" s="11">
        <f>SUM(D94:G94)</f>
        <v>406</v>
      </c>
    </row>
    <row r="95" spans="2:8" x14ac:dyDescent="0.25">
      <c r="B95" s="59"/>
      <c r="C95" s="9" t="s">
        <v>18</v>
      </c>
      <c r="D95" s="10">
        <v>1</v>
      </c>
      <c r="E95" s="10">
        <v>4</v>
      </c>
      <c r="F95" s="10">
        <v>309</v>
      </c>
      <c r="G95" s="10">
        <v>104</v>
      </c>
      <c r="H95" s="11">
        <f>SUM(D95:G95)</f>
        <v>418</v>
      </c>
    </row>
    <row r="96" spans="2:8" x14ac:dyDescent="0.25">
      <c r="B96" s="59"/>
      <c r="C96" s="9" t="s">
        <v>19</v>
      </c>
      <c r="D96" s="12">
        <f>IFERROR((D94/D95),0)</f>
        <v>1</v>
      </c>
      <c r="E96" s="12">
        <f>IFERROR((E94/E95),0)</f>
        <v>0.75</v>
      </c>
      <c r="F96" s="12">
        <f>IFERROR((F94/F95),0)</f>
        <v>0.97734627831715215</v>
      </c>
      <c r="G96" s="12">
        <f>IFERROR((G94/G95),0)</f>
        <v>0.96153846153846156</v>
      </c>
      <c r="H96" s="12">
        <f>IFERROR((H94/H95),0)</f>
        <v>0.9712918660287081</v>
      </c>
    </row>
    <row r="97" spans="2:8" x14ac:dyDescent="0.25">
      <c r="B97" s="59" t="s">
        <v>113</v>
      </c>
      <c r="C97" s="9" t="s">
        <v>17</v>
      </c>
      <c r="D97" s="10">
        <v>0</v>
      </c>
      <c r="E97" s="10">
        <v>0</v>
      </c>
      <c r="F97" s="10">
        <v>257</v>
      </c>
      <c r="G97" s="10">
        <v>47</v>
      </c>
      <c r="H97" s="11">
        <f>SUM(D97:G97)</f>
        <v>304</v>
      </c>
    </row>
    <row r="98" spans="2:8" x14ac:dyDescent="0.25">
      <c r="B98" s="59"/>
      <c r="C98" s="9" t="s">
        <v>18</v>
      </c>
      <c r="D98" s="10">
        <v>0</v>
      </c>
      <c r="E98" s="10">
        <v>0</v>
      </c>
      <c r="F98" s="10">
        <v>261</v>
      </c>
      <c r="G98" s="10">
        <v>48</v>
      </c>
      <c r="H98" s="11">
        <f>SUM(D98:G98)</f>
        <v>309</v>
      </c>
    </row>
    <row r="99" spans="2:8" x14ac:dyDescent="0.25">
      <c r="B99" s="59"/>
      <c r="C99" s="9" t="s">
        <v>19</v>
      </c>
      <c r="D99" s="12">
        <f>IFERROR((D97/D98),0)</f>
        <v>0</v>
      </c>
      <c r="E99" s="12">
        <f>IFERROR((E97/E98),0)</f>
        <v>0</v>
      </c>
      <c r="F99" s="12">
        <f>IFERROR((F97/F98),0)</f>
        <v>0.98467432950191569</v>
      </c>
      <c r="G99" s="12">
        <f>IFERROR((G97/G98),0)</f>
        <v>0.97916666666666663</v>
      </c>
      <c r="H99" s="12">
        <f>IFERROR((H97/H98),0)</f>
        <v>0.98381877022653719</v>
      </c>
    </row>
    <row r="100" spans="2:8" x14ac:dyDescent="0.25">
      <c r="B100" s="59" t="s">
        <v>114</v>
      </c>
      <c r="C100" s="9" t="s">
        <v>17</v>
      </c>
      <c r="D100" s="10">
        <v>8</v>
      </c>
      <c r="E100" s="10">
        <v>70</v>
      </c>
      <c r="F100" s="10">
        <v>972</v>
      </c>
      <c r="G100" s="10">
        <v>116</v>
      </c>
      <c r="H100" s="11">
        <f>SUM(D100:G100)</f>
        <v>1166</v>
      </c>
    </row>
    <row r="101" spans="2:8" x14ac:dyDescent="0.25">
      <c r="B101" s="59"/>
      <c r="C101" s="9" t="s">
        <v>18</v>
      </c>
      <c r="D101" s="10">
        <v>9</v>
      </c>
      <c r="E101" s="10">
        <v>78</v>
      </c>
      <c r="F101" s="10">
        <v>1081</v>
      </c>
      <c r="G101" s="10">
        <v>121</v>
      </c>
      <c r="H101" s="11">
        <f>SUM(D101:G101)</f>
        <v>1289</v>
      </c>
    </row>
    <row r="102" spans="2:8" x14ac:dyDescent="0.25">
      <c r="B102" s="59"/>
      <c r="C102" s="9" t="s">
        <v>19</v>
      </c>
      <c r="D102" s="12">
        <f>IFERROR((D100/D101),0)</f>
        <v>0.88888888888888884</v>
      </c>
      <c r="E102" s="12">
        <f>IFERROR((E100/E101),0)</f>
        <v>0.89743589743589747</v>
      </c>
      <c r="F102" s="12">
        <f>IFERROR((F100/F101),0)</f>
        <v>0.89916743755781681</v>
      </c>
      <c r="G102" s="12">
        <f>IFERROR((G100/G101),0)</f>
        <v>0.95867768595041325</v>
      </c>
      <c r="H102" s="12">
        <f>IFERROR((H100/H101),0)</f>
        <v>0.90457719162141192</v>
      </c>
    </row>
    <row r="103" spans="2:8" x14ac:dyDescent="0.25">
      <c r="B103" s="59" t="s">
        <v>115</v>
      </c>
      <c r="C103" s="9" t="s">
        <v>17</v>
      </c>
      <c r="D103" s="10">
        <v>1</v>
      </c>
      <c r="E103" s="10">
        <v>0</v>
      </c>
      <c r="F103" s="10">
        <v>78</v>
      </c>
      <c r="G103" s="10">
        <v>0</v>
      </c>
      <c r="H103" s="11">
        <f>SUM(D103:G103)</f>
        <v>79</v>
      </c>
    </row>
    <row r="104" spans="2:8" x14ac:dyDescent="0.25">
      <c r="B104" s="59"/>
      <c r="C104" s="9" t="s">
        <v>18</v>
      </c>
      <c r="D104" s="10">
        <v>1</v>
      </c>
      <c r="E104" s="10">
        <v>0</v>
      </c>
      <c r="F104" s="10">
        <v>79</v>
      </c>
      <c r="G104" s="10">
        <v>0</v>
      </c>
      <c r="H104" s="11">
        <f>SUM(D104:G104)</f>
        <v>80</v>
      </c>
    </row>
    <row r="105" spans="2:8" x14ac:dyDescent="0.25">
      <c r="B105" s="59"/>
      <c r="C105" s="9" t="s">
        <v>19</v>
      </c>
      <c r="D105" s="12">
        <f>IFERROR((D103/D104),0)</f>
        <v>1</v>
      </c>
      <c r="E105" s="12">
        <f>IFERROR((E103/E104),0)</f>
        <v>0</v>
      </c>
      <c r="F105" s="12">
        <f>IFERROR((F103/F104),0)</f>
        <v>0.98734177215189878</v>
      </c>
      <c r="G105" s="12">
        <f>IFERROR((G103/G104),0)</f>
        <v>0</v>
      </c>
      <c r="H105" s="12">
        <f>IFERROR((H103/H104),0)</f>
        <v>0.98750000000000004</v>
      </c>
    </row>
    <row r="106" spans="2:8" x14ac:dyDescent="0.25">
      <c r="B106" s="63" t="s">
        <v>84</v>
      </c>
      <c r="C106" s="13" t="s">
        <v>17</v>
      </c>
      <c r="D106" s="11">
        <f t="shared" ref="D106:H107" si="0">D13+D16+D19+D22+D25+D28+D31+D34+D37+D40+D43+D46+D49+D52+D55+D58+D61+D64+D67+D70+D73+D76+D79+D82+D85+D88+D91+D94+D97+D100+D103</f>
        <v>915</v>
      </c>
      <c r="E106" s="11">
        <f t="shared" si="0"/>
        <v>2925</v>
      </c>
      <c r="F106" s="11">
        <f t="shared" si="0"/>
        <v>30013</v>
      </c>
      <c r="G106" s="11">
        <f t="shared" si="0"/>
        <v>4087</v>
      </c>
      <c r="H106" s="11">
        <f t="shared" si="0"/>
        <v>37940</v>
      </c>
    </row>
    <row r="107" spans="2:8" x14ac:dyDescent="0.25">
      <c r="B107" s="63"/>
      <c r="C107" s="13" t="s">
        <v>18</v>
      </c>
      <c r="D107" s="11">
        <f t="shared" si="0"/>
        <v>1338</v>
      </c>
      <c r="E107" s="11">
        <f t="shared" si="0"/>
        <v>3909</v>
      </c>
      <c r="F107" s="11">
        <f t="shared" si="0"/>
        <v>40220</v>
      </c>
      <c r="G107" s="11">
        <f t="shared" si="0"/>
        <v>5154</v>
      </c>
      <c r="H107" s="11">
        <f t="shared" si="0"/>
        <v>50621</v>
      </c>
    </row>
    <row r="108" spans="2:8" x14ac:dyDescent="0.25">
      <c r="B108" s="63"/>
      <c r="C108" s="13" t="s">
        <v>19</v>
      </c>
      <c r="D108" s="14">
        <f>IFERROR((D106/D107),0)</f>
        <v>0.68385650224215244</v>
      </c>
      <c r="E108" s="14">
        <f>IFERROR((E106/E107),0)</f>
        <v>0.7482732156561781</v>
      </c>
      <c r="F108" s="14">
        <f>IFERROR((F106/F107),0)</f>
        <v>0.74622078567876682</v>
      </c>
      <c r="G108" s="14">
        <f>IFERROR((G106/G107),0)</f>
        <v>0.79297632906480409</v>
      </c>
      <c r="H108" s="48">
        <f>IFERROR((H106/H107),0)</f>
        <v>0.7494913178325201</v>
      </c>
    </row>
  </sheetData>
  <mergeCells count="41">
    <mergeCell ref="B85:B87"/>
    <mergeCell ref="B52:B54"/>
    <mergeCell ref="B55:B57"/>
    <mergeCell ref="B58:B60"/>
    <mergeCell ref="B61:B63"/>
    <mergeCell ref="B64:B66"/>
    <mergeCell ref="B76:B78"/>
    <mergeCell ref="B79:B81"/>
    <mergeCell ref="B67:B69"/>
    <mergeCell ref="B70:B72"/>
    <mergeCell ref="B106:B108"/>
    <mergeCell ref="B88:B90"/>
    <mergeCell ref="B91:B93"/>
    <mergeCell ref="B94:B96"/>
    <mergeCell ref="B97:B99"/>
    <mergeCell ref="B100:B102"/>
    <mergeCell ref="B103:B105"/>
    <mergeCell ref="B46:B48"/>
    <mergeCell ref="B2:H2"/>
    <mergeCell ref="B3:H3"/>
    <mergeCell ref="B4:H4"/>
    <mergeCell ref="B82:B84"/>
    <mergeCell ref="B49:B51"/>
    <mergeCell ref="B16:B18"/>
    <mergeCell ref="B19:B21"/>
    <mergeCell ref="B22:B24"/>
    <mergeCell ref="B25:B27"/>
    <mergeCell ref="B28:B30"/>
    <mergeCell ref="B73:B75"/>
    <mergeCell ref="B31:B33"/>
    <mergeCell ref="B34:B36"/>
    <mergeCell ref="B37:B39"/>
    <mergeCell ref="B40:B42"/>
    <mergeCell ref="B43:B45"/>
    <mergeCell ref="I3:M3"/>
    <mergeCell ref="I4:M4"/>
    <mergeCell ref="I10:L10"/>
    <mergeCell ref="B13:B15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showGridLines="0" zoomScale="85" zoomScaleNormal="85" workbookViewId="0">
      <selection activeCell="C6" sqref="C6"/>
    </sheetView>
  </sheetViews>
  <sheetFormatPr defaultColWidth="9.140625" defaultRowHeight="12" x14ac:dyDescent="0.2"/>
  <cols>
    <col min="1" max="1" width="5.28515625" style="15" customWidth="1"/>
    <col min="2" max="2" width="25.42578125" style="15" customWidth="1"/>
    <col min="3" max="3" width="26.5703125" style="15" customWidth="1"/>
    <col min="4" max="4" width="20.7109375" style="15" customWidth="1"/>
    <col min="5" max="5" width="13.7109375" style="15" customWidth="1"/>
    <col min="6" max="16384" width="9.140625" style="15"/>
  </cols>
  <sheetData>
    <row r="2" spans="2:5" ht="15" x14ac:dyDescent="0.25">
      <c r="B2" s="57" t="s">
        <v>21</v>
      </c>
      <c r="C2" s="57"/>
      <c r="D2" s="57"/>
      <c r="E2" s="57"/>
    </row>
    <row r="3" spans="2:5" ht="15" x14ac:dyDescent="0.2">
      <c r="B3" s="58" t="s">
        <v>22</v>
      </c>
      <c r="C3" s="58"/>
      <c r="D3" s="58"/>
      <c r="E3" s="58"/>
    </row>
    <row r="4" spans="2:5" ht="15" x14ac:dyDescent="0.25">
      <c r="B4" s="57" t="s">
        <v>1</v>
      </c>
      <c r="C4" s="57"/>
      <c r="D4" s="57"/>
      <c r="E4" s="57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t="s">
        <v>123</v>
      </c>
    </row>
    <row r="7" spans="2:5" ht="15" x14ac:dyDescent="0.25">
      <c r="B7" s="26" t="s">
        <v>3</v>
      </c>
      <c r="C7" s="27">
        <v>2014</v>
      </c>
    </row>
    <row r="8" spans="2:5" ht="15" x14ac:dyDescent="0.25">
      <c r="B8" s="26" t="s">
        <v>4</v>
      </c>
      <c r="C8" s="26" t="s">
        <v>122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64" t="s">
        <v>24</v>
      </c>
      <c r="D10" s="64"/>
      <c r="E10" s="64"/>
    </row>
    <row r="11" spans="2:5" x14ac:dyDescent="0.2">
      <c r="C11" s="64"/>
      <c r="D11" s="64"/>
      <c r="E11" s="64"/>
    </row>
    <row r="13" spans="2:5" ht="43.5" customHeight="1" x14ac:dyDescent="0.2">
      <c r="B13" s="53" t="s">
        <v>9</v>
      </c>
      <c r="C13" s="29" t="s">
        <v>25</v>
      </c>
      <c r="D13" s="29" t="s">
        <v>26</v>
      </c>
      <c r="E13" s="53" t="s">
        <v>27</v>
      </c>
    </row>
    <row r="14" spans="2:5" x14ac:dyDescent="0.2">
      <c r="B14" s="30" t="s">
        <v>85</v>
      </c>
      <c r="C14" s="31">
        <v>159</v>
      </c>
      <c r="D14" s="31">
        <v>1037</v>
      </c>
      <c r="E14" s="32">
        <f t="shared" ref="E14:E45" si="0">IFERROR((C14/D14),0)</f>
        <v>0.15332690453230471</v>
      </c>
    </row>
    <row r="15" spans="2:5" x14ac:dyDescent="0.2">
      <c r="B15" s="30" t="s">
        <v>86</v>
      </c>
      <c r="C15" s="31">
        <v>321</v>
      </c>
      <c r="D15" s="31">
        <v>3023</v>
      </c>
      <c r="E15" s="32">
        <f t="shared" si="0"/>
        <v>0.10618590803837248</v>
      </c>
    </row>
    <row r="16" spans="2:5" x14ac:dyDescent="0.2">
      <c r="B16" s="30" t="s">
        <v>87</v>
      </c>
      <c r="C16" s="31">
        <v>55</v>
      </c>
      <c r="D16" s="31">
        <v>907</v>
      </c>
      <c r="E16" s="33">
        <f t="shared" si="0"/>
        <v>6.0639470782800443E-2</v>
      </c>
    </row>
    <row r="17" spans="2:5" x14ac:dyDescent="0.2">
      <c r="B17" s="30" t="s">
        <v>88</v>
      </c>
      <c r="C17" s="31">
        <v>438</v>
      </c>
      <c r="D17" s="31">
        <v>3924</v>
      </c>
      <c r="E17" s="32">
        <f t="shared" si="0"/>
        <v>0.11162079510703364</v>
      </c>
    </row>
    <row r="18" spans="2:5" x14ac:dyDescent="0.2">
      <c r="B18" s="30" t="s">
        <v>89</v>
      </c>
      <c r="C18" s="31">
        <v>195</v>
      </c>
      <c r="D18" s="31">
        <v>1434</v>
      </c>
      <c r="E18" s="32">
        <f t="shared" si="0"/>
        <v>0.13598326359832635</v>
      </c>
    </row>
    <row r="19" spans="2:5" x14ac:dyDescent="0.2">
      <c r="B19" s="30" t="s">
        <v>90</v>
      </c>
      <c r="C19" s="31">
        <v>210</v>
      </c>
      <c r="D19" s="31">
        <v>1973</v>
      </c>
      <c r="E19" s="32">
        <f t="shared" si="0"/>
        <v>0.10643689812468322</v>
      </c>
    </row>
    <row r="20" spans="2:5" x14ac:dyDescent="0.2">
      <c r="B20" s="30" t="s">
        <v>91</v>
      </c>
      <c r="C20" s="31">
        <v>321</v>
      </c>
      <c r="D20" s="31">
        <v>4611</v>
      </c>
      <c r="E20" s="32">
        <f t="shared" si="0"/>
        <v>6.9616135328562131E-2</v>
      </c>
    </row>
    <row r="21" spans="2:5" x14ac:dyDescent="0.2">
      <c r="B21" s="30" t="s">
        <v>92</v>
      </c>
      <c r="C21" s="31">
        <v>48</v>
      </c>
      <c r="D21" s="31">
        <v>395</v>
      </c>
      <c r="E21" s="32">
        <f t="shared" si="0"/>
        <v>0.12151898734177215</v>
      </c>
    </row>
    <row r="22" spans="2:5" x14ac:dyDescent="0.2">
      <c r="B22" s="30" t="s">
        <v>93</v>
      </c>
      <c r="C22" s="31">
        <v>62</v>
      </c>
      <c r="D22" s="31">
        <v>881</v>
      </c>
      <c r="E22" s="32">
        <f t="shared" si="0"/>
        <v>7.0374574347332575E-2</v>
      </c>
    </row>
    <row r="23" spans="2:5" x14ac:dyDescent="0.2">
      <c r="B23" s="30" t="s">
        <v>94</v>
      </c>
      <c r="C23" s="31">
        <v>18</v>
      </c>
      <c r="D23" s="31">
        <v>618</v>
      </c>
      <c r="E23" s="32">
        <f t="shared" si="0"/>
        <v>2.9126213592233011E-2</v>
      </c>
    </row>
    <row r="24" spans="2:5" x14ac:dyDescent="0.2">
      <c r="B24" s="30" t="s">
        <v>95</v>
      </c>
      <c r="C24" s="31">
        <v>3</v>
      </c>
      <c r="D24" s="31">
        <v>34</v>
      </c>
      <c r="E24" s="32">
        <f t="shared" si="0"/>
        <v>8.8235294117647065E-2</v>
      </c>
    </row>
    <row r="25" spans="2:5" x14ac:dyDescent="0.2">
      <c r="B25" s="30" t="s">
        <v>96</v>
      </c>
      <c r="C25" s="31">
        <v>22</v>
      </c>
      <c r="D25" s="31">
        <v>196</v>
      </c>
      <c r="E25" s="32">
        <f t="shared" si="0"/>
        <v>0.11224489795918367</v>
      </c>
    </row>
    <row r="26" spans="2:5" x14ac:dyDescent="0.2">
      <c r="B26" s="30" t="s">
        <v>97</v>
      </c>
      <c r="C26" s="31">
        <v>36</v>
      </c>
      <c r="D26" s="31">
        <v>211</v>
      </c>
      <c r="E26" s="32">
        <f t="shared" si="0"/>
        <v>0.17061611374407584</v>
      </c>
    </row>
    <row r="27" spans="2:5" x14ac:dyDescent="0.2">
      <c r="B27" s="30" t="s">
        <v>98</v>
      </c>
      <c r="C27" s="31">
        <v>112</v>
      </c>
      <c r="D27" s="31">
        <v>1465</v>
      </c>
      <c r="E27" s="32">
        <f t="shared" si="0"/>
        <v>7.6450511945392485E-2</v>
      </c>
    </row>
    <row r="28" spans="2:5" x14ac:dyDescent="0.2">
      <c r="B28" s="30" t="s">
        <v>99</v>
      </c>
      <c r="C28" s="31">
        <v>114</v>
      </c>
      <c r="D28" s="31">
        <v>2104</v>
      </c>
      <c r="E28" s="32">
        <f t="shared" si="0"/>
        <v>5.418250950570342E-2</v>
      </c>
    </row>
    <row r="29" spans="2:5" x14ac:dyDescent="0.2">
      <c r="B29" s="30" t="s">
        <v>100</v>
      </c>
      <c r="C29" s="31">
        <v>444</v>
      </c>
      <c r="D29" s="31">
        <v>4027</v>
      </c>
      <c r="E29" s="32">
        <f t="shared" si="0"/>
        <v>0.11025577352868141</v>
      </c>
    </row>
    <row r="30" spans="2:5" x14ac:dyDescent="0.2">
      <c r="B30" s="30" t="s">
        <v>101</v>
      </c>
      <c r="C30" s="31">
        <v>234</v>
      </c>
      <c r="D30" s="31">
        <v>2037</v>
      </c>
      <c r="E30" s="32">
        <f t="shared" si="0"/>
        <v>0.11487481590574374</v>
      </c>
    </row>
    <row r="31" spans="2:5" x14ac:dyDescent="0.2">
      <c r="B31" s="30" t="s">
        <v>102</v>
      </c>
      <c r="C31" s="31">
        <v>66</v>
      </c>
      <c r="D31" s="31">
        <v>586</v>
      </c>
      <c r="E31" s="32">
        <f t="shared" si="0"/>
        <v>0.11262798634812286</v>
      </c>
    </row>
    <row r="32" spans="2:5" x14ac:dyDescent="0.2">
      <c r="B32" s="30" t="s">
        <v>103</v>
      </c>
      <c r="C32" s="31">
        <v>62</v>
      </c>
      <c r="D32" s="31">
        <v>749</v>
      </c>
      <c r="E32" s="32">
        <f t="shared" si="0"/>
        <v>8.2777036048064079E-2</v>
      </c>
    </row>
    <row r="33" spans="2:5" x14ac:dyDescent="0.2">
      <c r="B33" s="30" t="s">
        <v>104</v>
      </c>
      <c r="C33" s="31">
        <v>92</v>
      </c>
      <c r="D33" s="31">
        <v>916</v>
      </c>
      <c r="E33" s="32">
        <f t="shared" si="0"/>
        <v>0.10043668122270742</v>
      </c>
    </row>
    <row r="34" spans="2:5" x14ac:dyDescent="0.2">
      <c r="B34" s="30" t="s">
        <v>105</v>
      </c>
      <c r="C34" s="31">
        <v>243</v>
      </c>
      <c r="D34" s="31">
        <v>2950</v>
      </c>
      <c r="E34" s="32">
        <f t="shared" si="0"/>
        <v>8.2372881355932209E-2</v>
      </c>
    </row>
    <row r="35" spans="2:5" x14ac:dyDescent="0.2">
      <c r="B35" s="30" t="s">
        <v>106</v>
      </c>
      <c r="C35" s="31">
        <v>206</v>
      </c>
      <c r="D35" s="31">
        <v>2187</v>
      </c>
      <c r="E35" s="32">
        <f t="shared" si="0"/>
        <v>9.4192958390489259E-2</v>
      </c>
    </row>
    <row r="36" spans="2:5" x14ac:dyDescent="0.2">
      <c r="B36" s="30" t="s">
        <v>107</v>
      </c>
      <c r="C36" s="31">
        <v>118</v>
      </c>
      <c r="D36" s="31">
        <v>1837</v>
      </c>
      <c r="E36" s="32">
        <f t="shared" si="0"/>
        <v>6.4235166031573213E-2</v>
      </c>
    </row>
    <row r="37" spans="2:5" x14ac:dyDescent="0.2">
      <c r="B37" s="30" t="s">
        <v>108</v>
      </c>
      <c r="C37" s="31">
        <v>273</v>
      </c>
      <c r="D37" s="31">
        <v>2538</v>
      </c>
      <c r="E37" s="32">
        <f t="shared" si="0"/>
        <v>0.10756501182033097</v>
      </c>
    </row>
    <row r="38" spans="2:5" x14ac:dyDescent="0.2">
      <c r="B38" s="30" t="s">
        <v>109</v>
      </c>
      <c r="C38" s="31">
        <v>199</v>
      </c>
      <c r="D38" s="31">
        <v>3526</v>
      </c>
      <c r="E38" s="32">
        <f t="shared" si="0"/>
        <v>5.6437889960294953E-2</v>
      </c>
    </row>
    <row r="39" spans="2:5" x14ac:dyDescent="0.2">
      <c r="B39" s="30" t="s">
        <v>110</v>
      </c>
      <c r="C39" s="31">
        <v>141</v>
      </c>
      <c r="D39" s="31">
        <v>2588</v>
      </c>
      <c r="E39" s="32">
        <f t="shared" si="0"/>
        <v>5.4482225656877895E-2</v>
      </c>
    </row>
    <row r="40" spans="2:5" x14ac:dyDescent="0.2">
      <c r="B40" s="30" t="s">
        <v>111</v>
      </c>
      <c r="C40" s="31">
        <v>130</v>
      </c>
      <c r="D40" s="31">
        <v>1771</v>
      </c>
      <c r="E40" s="32">
        <f t="shared" si="0"/>
        <v>7.3404856013551664E-2</v>
      </c>
    </row>
    <row r="41" spans="2:5" x14ac:dyDescent="0.2">
      <c r="B41" s="30" t="s">
        <v>112</v>
      </c>
      <c r="C41" s="31">
        <v>57</v>
      </c>
      <c r="D41" s="31">
        <v>418</v>
      </c>
      <c r="E41" s="32">
        <f t="shared" si="0"/>
        <v>0.13636363636363635</v>
      </c>
    </row>
    <row r="42" spans="2:5" x14ac:dyDescent="0.2">
      <c r="B42" s="30" t="s">
        <v>113</v>
      </c>
      <c r="C42" s="31">
        <v>6</v>
      </c>
      <c r="D42" s="31">
        <v>309</v>
      </c>
      <c r="E42" s="32">
        <f t="shared" si="0"/>
        <v>1.9417475728155338E-2</v>
      </c>
    </row>
    <row r="43" spans="2:5" x14ac:dyDescent="0.2">
      <c r="B43" s="30" t="s">
        <v>114</v>
      </c>
      <c r="C43" s="31">
        <v>92</v>
      </c>
      <c r="D43" s="31">
        <v>1289</v>
      </c>
      <c r="E43" s="32">
        <f t="shared" si="0"/>
        <v>7.1373157486423588E-2</v>
      </c>
    </row>
    <row r="44" spans="2:5" x14ac:dyDescent="0.2">
      <c r="B44" s="30" t="s">
        <v>115</v>
      </c>
      <c r="C44" s="31">
        <v>0</v>
      </c>
      <c r="D44" s="31">
        <v>80</v>
      </c>
      <c r="E44" s="32">
        <f t="shared" si="0"/>
        <v>0</v>
      </c>
    </row>
    <row r="45" spans="2:5" x14ac:dyDescent="0.2">
      <c r="B45" s="16"/>
      <c r="C45" s="53">
        <f>SUM(C14:C44)</f>
        <v>4477</v>
      </c>
      <c r="D45" s="53">
        <f>SUM(D14:D44)</f>
        <v>50621</v>
      </c>
      <c r="E45" s="34">
        <f t="shared" si="0"/>
        <v>8.8441555876019831E-2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="85" zoomScaleNormal="85" workbookViewId="0">
      <selection activeCell="B1" sqref="B1"/>
    </sheetView>
  </sheetViews>
  <sheetFormatPr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57" t="s">
        <v>117</v>
      </c>
      <c r="C2" s="57"/>
      <c r="D2" s="57"/>
      <c r="E2" s="57"/>
    </row>
    <row r="3" spans="2:5" ht="15" customHeight="1" x14ac:dyDescent="0.25">
      <c r="B3" s="65" t="s">
        <v>118</v>
      </c>
      <c r="C3" s="65"/>
      <c r="D3" s="65"/>
      <c r="E3" s="65"/>
    </row>
    <row r="4" spans="2:5" x14ac:dyDescent="0.25">
      <c r="B4" s="57" t="s">
        <v>1</v>
      </c>
      <c r="C4" s="57"/>
      <c r="D4" s="57"/>
      <c r="E4" s="57"/>
    </row>
    <row r="5" spans="2:5" x14ac:dyDescent="0.25">
      <c r="D5" s="2"/>
      <c r="E5" s="2"/>
    </row>
    <row r="6" spans="2:5" x14ac:dyDescent="0.25">
      <c r="B6" s="26" t="s">
        <v>2</v>
      </c>
      <c r="C6" t="s">
        <v>123</v>
      </c>
      <c r="D6" s="27"/>
    </row>
    <row r="7" spans="2:5" x14ac:dyDescent="0.25">
      <c r="B7" s="26" t="s">
        <v>3</v>
      </c>
      <c r="C7" s="27">
        <v>2014</v>
      </c>
      <c r="D7" s="27"/>
    </row>
    <row r="8" spans="2:5" x14ac:dyDescent="0.25">
      <c r="B8" s="26" t="s">
        <v>4</v>
      </c>
      <c r="C8" s="27" t="s">
        <v>122</v>
      </c>
      <c r="D8" s="27"/>
    </row>
    <row r="9" spans="2:5" ht="15" customHeight="1" x14ac:dyDescent="0.25">
      <c r="B9" s="26" t="s">
        <v>6</v>
      </c>
      <c r="C9" s="36" t="s">
        <v>30</v>
      </c>
      <c r="D9" s="35"/>
    </row>
    <row r="10" spans="2:5" ht="15" customHeight="1" x14ac:dyDescent="0.25">
      <c r="B10" s="26" t="s">
        <v>5</v>
      </c>
      <c r="C10" s="64" t="s">
        <v>31</v>
      </c>
      <c r="D10" s="64"/>
      <c r="E10" s="64"/>
    </row>
    <row r="11" spans="2:5" x14ac:dyDescent="0.25">
      <c r="B11" s="26"/>
      <c r="C11" s="64"/>
      <c r="D11" s="64"/>
      <c r="E11" s="64"/>
    </row>
    <row r="13" spans="2:5" ht="30" x14ac:dyDescent="0.25">
      <c r="B13" s="6" t="s">
        <v>32</v>
      </c>
      <c r="C13" s="39" t="s">
        <v>33</v>
      </c>
      <c r="D13" s="39" t="s">
        <v>34</v>
      </c>
      <c r="E13" s="6" t="s">
        <v>35</v>
      </c>
    </row>
    <row r="14" spans="2:5" x14ac:dyDescent="0.25">
      <c r="B14" s="3" t="s">
        <v>120</v>
      </c>
      <c r="C14" s="37">
        <v>10</v>
      </c>
      <c r="D14" s="37">
        <v>3204</v>
      </c>
      <c r="E14" s="7">
        <f>+C14/D14</f>
        <v>3.1210986267166041E-3</v>
      </c>
    </row>
    <row r="15" spans="2:5" x14ac:dyDescent="0.25">
      <c r="B15" s="3" t="s">
        <v>121</v>
      </c>
      <c r="C15" s="37">
        <v>175</v>
      </c>
      <c r="D15" s="37">
        <v>57682</v>
      </c>
      <c r="E15" s="7">
        <f t="shared" ref="E15:E16" si="0">+C15/D15</f>
        <v>3.0338753857355846E-3</v>
      </c>
    </row>
    <row r="16" spans="2:5" x14ac:dyDescent="0.25">
      <c r="B16" s="3" t="s">
        <v>79</v>
      </c>
      <c r="C16" s="37">
        <v>2258</v>
      </c>
      <c r="D16" s="37">
        <v>260976</v>
      </c>
      <c r="E16" s="7">
        <f t="shared" si="0"/>
        <v>8.6521365949359334E-3</v>
      </c>
    </row>
    <row r="17" spans="2:5" x14ac:dyDescent="0.25">
      <c r="B17" s="3" t="s">
        <v>80</v>
      </c>
      <c r="C17" s="37">
        <v>61013</v>
      </c>
      <c r="D17" s="37">
        <v>128963</v>
      </c>
      <c r="E17" s="7">
        <f>+C17/D17</f>
        <v>0.47310468894178953</v>
      </c>
    </row>
    <row r="18" spans="2:5" x14ac:dyDescent="0.25">
      <c r="B18" s="4" t="s">
        <v>10</v>
      </c>
      <c r="C18" s="38">
        <f>SUM(C14:C17)</f>
        <v>63456</v>
      </c>
      <c r="D18" s="38">
        <f>SUM(D14:D17)</f>
        <v>450825</v>
      </c>
      <c r="E18" s="8">
        <f>IFERROR(C18/D18,0)</f>
        <v>0.14075528198303111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tabSelected="1" zoomScale="85" zoomScaleNormal="85" workbookViewId="0"/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7" t="s">
        <v>36</v>
      </c>
      <c r="C2" s="57"/>
      <c r="D2" s="57"/>
      <c r="E2" s="57"/>
    </row>
    <row r="3" spans="2:6" ht="15" customHeight="1" x14ac:dyDescent="0.25">
      <c r="B3" s="65" t="s">
        <v>37</v>
      </c>
      <c r="C3" s="65"/>
      <c r="D3" s="65"/>
      <c r="E3" s="65"/>
    </row>
    <row r="4" spans="2:6" x14ac:dyDescent="0.25">
      <c r="B4" s="57" t="s">
        <v>1</v>
      </c>
      <c r="C4" s="57"/>
      <c r="D4" s="57"/>
      <c r="E4" s="57"/>
    </row>
    <row r="5" spans="2:6" x14ac:dyDescent="0.25">
      <c r="B5" s="19"/>
      <c r="C5" s="19"/>
      <c r="D5" s="19"/>
      <c r="E5" s="19"/>
    </row>
    <row r="6" spans="2:6" x14ac:dyDescent="0.25">
      <c r="B6" t="s">
        <v>2</v>
      </c>
      <c r="C6" t="s">
        <v>123</v>
      </c>
    </row>
    <row r="7" spans="2:6" x14ac:dyDescent="0.25">
      <c r="B7" t="s">
        <v>3</v>
      </c>
      <c r="C7" s="17">
        <v>2014</v>
      </c>
    </row>
    <row r="8" spans="2:6" x14ac:dyDescent="0.25">
      <c r="B8" t="s">
        <v>4</v>
      </c>
      <c r="C8" s="27" t="s">
        <v>122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1" t="s">
        <v>39</v>
      </c>
      <c r="D10" s="61"/>
      <c r="E10" s="61"/>
    </row>
    <row r="12" spans="2:6" ht="56.25" customHeight="1" x14ac:dyDescent="0.25">
      <c r="B12" s="41" t="s">
        <v>40</v>
      </c>
      <c r="C12" s="42" t="s">
        <v>41</v>
      </c>
      <c r="D12" s="42" t="s">
        <v>42</v>
      </c>
      <c r="E12" s="41" t="s">
        <v>43</v>
      </c>
      <c r="F12" s="43"/>
    </row>
    <row r="13" spans="2:6" x14ac:dyDescent="0.25">
      <c r="B13" s="45">
        <v>123</v>
      </c>
      <c r="C13" s="44">
        <v>779737</v>
      </c>
      <c r="D13" s="44">
        <v>779737</v>
      </c>
      <c r="E13" s="46">
        <f>IFERROR(C13/D13,0)</f>
        <v>1</v>
      </c>
    </row>
    <row r="14" spans="2:6" x14ac:dyDescent="0.25">
      <c r="B14" s="45">
        <v>144</v>
      </c>
      <c r="C14" s="44">
        <v>2365187</v>
      </c>
      <c r="D14" s="44">
        <v>2365187</v>
      </c>
      <c r="E14" s="46">
        <f>IFERROR(C14/D14,0)</f>
        <v>1</v>
      </c>
    </row>
    <row r="15" spans="2:6" ht="48.75" customHeight="1" x14ac:dyDescent="0.25">
      <c r="B15" s="20" t="s">
        <v>47</v>
      </c>
      <c r="C15" s="21" t="s">
        <v>44</v>
      </c>
      <c r="D15" s="42" t="s">
        <v>45</v>
      </c>
      <c r="E15" s="20" t="s">
        <v>46</v>
      </c>
    </row>
    <row r="16" spans="2:6" x14ac:dyDescent="0.25">
      <c r="B16" s="45" t="s">
        <v>116</v>
      </c>
      <c r="C16" s="44">
        <v>236410</v>
      </c>
      <c r="D16" s="44">
        <v>264180</v>
      </c>
      <c r="E16" s="49">
        <f>IFERROR(C16/D16,0)</f>
        <v>0.8948822772352184</v>
      </c>
    </row>
    <row r="17" spans="2:5" x14ac:dyDescent="0.25">
      <c r="B17" s="45">
        <v>144</v>
      </c>
      <c r="C17" s="44">
        <v>113399</v>
      </c>
      <c r="D17" s="44">
        <v>128963</v>
      </c>
      <c r="E17" s="49">
        <f t="shared" ref="E17:E18" si="0">IFERROR(C17/D17,0)</f>
        <v>0.87931422190860942</v>
      </c>
    </row>
    <row r="18" spans="2:5" x14ac:dyDescent="0.25">
      <c r="B18" s="45">
        <v>103</v>
      </c>
      <c r="C18" s="44">
        <v>53130</v>
      </c>
      <c r="D18" s="44">
        <v>57682</v>
      </c>
      <c r="E18" s="49">
        <f t="shared" si="0"/>
        <v>0.92108456710932352</v>
      </c>
    </row>
    <row r="20" spans="2:5" ht="33.75" customHeight="1" x14ac:dyDescent="0.25">
      <c r="B20" s="60" t="s">
        <v>119</v>
      </c>
      <c r="C20" s="60"/>
      <c r="D20" s="60"/>
      <c r="E20" s="60"/>
    </row>
    <row r="21" spans="2:5" x14ac:dyDescent="0.25">
      <c r="B21" s="40"/>
      <c r="C21" s="40"/>
      <c r="D21" s="40"/>
      <c r="E21" s="40"/>
    </row>
  </sheetData>
  <mergeCells count="5">
    <mergeCell ref="B2:E2"/>
    <mergeCell ref="B4:E4"/>
    <mergeCell ref="B20:E20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2015-03-05T16:34:29Z</dcterms:modified>
</cp:coreProperties>
</file>