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520" windowHeight="9915" activeTab="3"/>
  </bookViews>
  <sheets>
    <sheet name="Anexo F (CSA)" sheetId="8" r:id="rId1"/>
    <sheet name="Anexo G (TEAP)" sheetId="9" r:id="rId2"/>
    <sheet name="Anexo H (DAP)" sheetId="10" r:id="rId3"/>
    <sheet name="Anexo I (CAT)" sheetId="6" r:id="rId4"/>
    <sheet name="Anexo J (AVH)" sheetId="11" r:id="rId5"/>
  </sheets>
  <calcPr calcId="145621"/>
</workbook>
</file>

<file path=xl/calcChain.xml><?xml version="1.0" encoding="utf-8"?>
<calcChain xmlns="http://schemas.openxmlformats.org/spreadsheetml/2006/main">
  <c r="E19" i="11" l="1"/>
  <c r="E16" i="11"/>
  <c r="E17" i="6" l="1"/>
  <c r="E16" i="6"/>
  <c r="E15" i="6"/>
  <c r="E14" i="6"/>
  <c r="E21" i="11" l="1"/>
  <c r="E20" i="11"/>
  <c r="E18" i="11"/>
  <c r="E15" i="11"/>
  <c r="E14" i="11"/>
  <c r="E13" i="11"/>
  <c r="D48" i="8" l="1"/>
  <c r="C48" i="8"/>
  <c r="E47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D44" i="10" l="1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48" i="8" l="1"/>
  <c r="C44" i="10"/>
  <c r="E44" i="10" s="1"/>
  <c r="E14" i="10"/>
  <c r="D18" i="6" l="1"/>
  <c r="E18" i="6" s="1"/>
  <c r="C18" i="6"/>
  <c r="G102" i="9" l="1"/>
  <c r="G96" i="9"/>
  <c r="G90" i="9"/>
  <c r="G84" i="9"/>
  <c r="G78" i="9"/>
  <c r="G72" i="9"/>
  <c r="G66" i="9"/>
  <c r="G60" i="9"/>
  <c r="G54" i="9"/>
  <c r="G48" i="9"/>
  <c r="G42" i="9"/>
  <c r="G36" i="9"/>
  <c r="G30" i="9"/>
  <c r="G24" i="9"/>
  <c r="G18" i="9"/>
  <c r="E84" i="9"/>
  <c r="E72" i="9"/>
  <c r="E60" i="9"/>
  <c r="E48" i="9"/>
  <c r="F102" i="9"/>
  <c r="F99" i="9"/>
  <c r="F96" i="9"/>
  <c r="F93" i="9"/>
  <c r="F90" i="9"/>
  <c r="F87" i="9"/>
  <c r="F84" i="9"/>
  <c r="F81" i="9"/>
  <c r="F78" i="9"/>
  <c r="F75" i="9"/>
  <c r="F72" i="9"/>
  <c r="F69" i="9"/>
  <c r="F66" i="9"/>
  <c r="F63" i="9"/>
  <c r="F60" i="9"/>
  <c r="F57" i="9"/>
  <c r="F54" i="9"/>
  <c r="F51" i="9"/>
  <c r="F48" i="9"/>
  <c r="F45" i="9"/>
  <c r="F42" i="9"/>
  <c r="F39" i="9"/>
  <c r="F36" i="9"/>
  <c r="F33" i="9"/>
  <c r="F30" i="9"/>
  <c r="F27" i="9"/>
  <c r="F24" i="9"/>
  <c r="F21" i="9"/>
  <c r="F18" i="9"/>
  <c r="E102" i="9"/>
  <c r="E99" i="9"/>
  <c r="E96" i="9"/>
  <c r="E93" i="9"/>
  <c r="E90" i="9"/>
  <c r="H101" i="9"/>
  <c r="H89" i="9"/>
  <c r="H83" i="9"/>
  <c r="H77" i="9"/>
  <c r="H59" i="9"/>
  <c r="H53" i="9"/>
  <c r="E36" i="9"/>
  <c r="E24" i="9"/>
  <c r="H23" i="9"/>
  <c r="H86" i="9"/>
  <c r="H62" i="9"/>
  <c r="E104" i="9"/>
  <c r="H35" i="9"/>
  <c r="H20" i="9"/>
  <c r="D18" i="9" l="1"/>
  <c r="H16" i="9"/>
  <c r="D30" i="9"/>
  <c r="H28" i="9"/>
  <c r="D90" i="9"/>
  <c r="H88" i="9"/>
  <c r="H90" i="9" s="1"/>
  <c r="G104" i="9"/>
  <c r="H26" i="9"/>
  <c r="H85" i="9"/>
  <c r="H87" i="9" s="1"/>
  <c r="D87" i="9"/>
  <c r="H92" i="9"/>
  <c r="D21" i="9"/>
  <c r="H19" i="9"/>
  <c r="H21" i="9" s="1"/>
  <c r="D33" i="9"/>
  <c r="H31" i="9"/>
  <c r="D72" i="9"/>
  <c r="H70" i="9"/>
  <c r="E103" i="9"/>
  <c r="E105" i="9" s="1"/>
  <c r="E15" i="9"/>
  <c r="E27" i="9"/>
  <c r="D45" i="9"/>
  <c r="H43" i="9"/>
  <c r="H91" i="9"/>
  <c r="H93" i="9" s="1"/>
  <c r="D93" i="9"/>
  <c r="H50" i="9"/>
  <c r="H74" i="9"/>
  <c r="D24" i="9"/>
  <c r="H22" i="9"/>
  <c r="H24" i="9" s="1"/>
  <c r="D36" i="9"/>
  <c r="H34" i="9"/>
  <c r="H36" i="9" s="1"/>
  <c r="D102" i="9"/>
  <c r="H100" i="9"/>
  <c r="H102" i="9" s="1"/>
  <c r="E18" i="9"/>
  <c r="E30" i="9"/>
  <c r="H41" i="9"/>
  <c r="H65" i="9"/>
  <c r="F103" i="9"/>
  <c r="F15" i="9"/>
  <c r="D104" i="9"/>
  <c r="H14" i="9"/>
  <c r="H32" i="9"/>
  <c r="D51" i="9"/>
  <c r="H49" i="9"/>
  <c r="D75" i="9"/>
  <c r="H73" i="9"/>
  <c r="H97" i="9"/>
  <c r="D99" i="9"/>
  <c r="H56" i="9"/>
  <c r="H80" i="9"/>
  <c r="D103" i="9"/>
  <c r="D15" i="9"/>
  <c r="H13" i="9"/>
  <c r="D27" i="9"/>
  <c r="H25" i="9"/>
  <c r="D39" i="9"/>
  <c r="H37" i="9"/>
  <c r="D60" i="9"/>
  <c r="H58" i="9"/>
  <c r="H60" i="9" s="1"/>
  <c r="D84" i="9"/>
  <c r="H82" i="9"/>
  <c r="H84" i="9" s="1"/>
  <c r="H17" i="9"/>
  <c r="E21" i="9"/>
  <c r="E33" i="9"/>
  <c r="H47" i="9"/>
  <c r="H71" i="9"/>
  <c r="H95" i="9"/>
  <c r="F104" i="9"/>
  <c r="E45" i="9"/>
  <c r="E57" i="9"/>
  <c r="E69" i="9"/>
  <c r="E81" i="9"/>
  <c r="G103" i="9"/>
  <c r="G15" i="9"/>
  <c r="G21" i="9"/>
  <c r="G27" i="9"/>
  <c r="G33" i="9"/>
  <c r="G39" i="9"/>
  <c r="G45" i="9"/>
  <c r="G51" i="9"/>
  <c r="G57" i="9"/>
  <c r="G63" i="9"/>
  <c r="G69" i="9"/>
  <c r="G75" i="9"/>
  <c r="G81" i="9"/>
  <c r="G87" i="9"/>
  <c r="G93" i="9"/>
  <c r="G99" i="9"/>
  <c r="H79" i="9"/>
  <c r="D81" i="9"/>
  <c r="D66" i="9"/>
  <c r="H64" i="9"/>
  <c r="H38" i="9"/>
  <c r="H44" i="9"/>
  <c r="D96" i="9"/>
  <c r="H94" i="9"/>
  <c r="E39" i="9"/>
  <c r="E51" i="9"/>
  <c r="E63" i="9"/>
  <c r="E75" i="9"/>
  <c r="E87" i="9"/>
  <c r="D57" i="9"/>
  <c r="H55" i="9"/>
  <c r="D42" i="9"/>
  <c r="H40" i="9"/>
  <c r="D63" i="9"/>
  <c r="H61" i="9"/>
  <c r="H63" i="9" s="1"/>
  <c r="H68" i="9"/>
  <c r="D48" i="9"/>
  <c r="H46" i="9"/>
  <c r="H29" i="9"/>
  <c r="D69" i="9"/>
  <c r="H67" i="9"/>
  <c r="H98" i="9"/>
  <c r="D54" i="9"/>
  <c r="H52" i="9"/>
  <c r="H54" i="9" s="1"/>
  <c r="D78" i="9"/>
  <c r="H76" i="9"/>
  <c r="H78" i="9" s="1"/>
  <c r="E42" i="9"/>
  <c r="E54" i="9"/>
  <c r="E66" i="9"/>
  <c r="E78" i="9"/>
  <c r="H96" i="9" l="1"/>
  <c r="H75" i="9"/>
  <c r="H66" i="9"/>
  <c r="H57" i="9"/>
  <c r="H51" i="9"/>
  <c r="H48" i="9"/>
  <c r="H33" i="9"/>
  <c r="H27" i="9"/>
  <c r="H69" i="9"/>
  <c r="H42" i="9"/>
  <c r="H81" i="9"/>
  <c r="G105" i="9"/>
  <c r="H39" i="9"/>
  <c r="H103" i="9"/>
  <c r="H15" i="9"/>
  <c r="H104" i="9"/>
  <c r="H30" i="9"/>
  <c r="D105" i="9"/>
  <c r="H99" i="9"/>
  <c r="H45" i="9"/>
  <c r="H18" i="9"/>
  <c r="F105" i="9"/>
  <c r="H72" i="9"/>
  <c r="H105" i="9" l="1"/>
</calcChain>
</file>

<file path=xl/sharedStrings.xml><?xml version="1.0" encoding="utf-8"?>
<sst xmlns="http://schemas.openxmlformats.org/spreadsheetml/2006/main" count="280" uniqueCount="121">
  <si>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</si>
  <si>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</si>
  <si>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</si>
  <si>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</si>
  <si>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</si>
  <si>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</si>
  <si>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</si>
  <si>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</si>
  <si>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</si>
  <si>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</si>
  <si>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</si>
  <si>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</si>
  <si>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</si>
  <si>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</si>
  <si>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</si>
  <si>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</si>
  <si>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</si>
  <si>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</si>
  <si>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</si>
  <si>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</si>
  <si>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</si>
  <si>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</si>
  <si>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</si>
  <si>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</si>
  <si>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</si>
  <si>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</si>
  <si>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</si>
  <si>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</si>
  <si>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</si>
  <si>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</si>
  <si>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</si>
  <si>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</si>
  <si>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</si>
  <si>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</si>
  <si>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</si>
  <si>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</si>
  <si>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</si>
  <si>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</si>
  <si>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</si>
  <si>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</si>
  <si>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</si>
  <si>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</si>
  <si>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</si>
  <si>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</si>
  <si>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</si>
  <si>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</si>
  <si>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</si>
  <si>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</si>
  <si>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</si>
  <si>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</si>
  <si>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</si>
  <si>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</si>
  <si>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</si>
  <si>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</si>
  <si>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</si>
  <si>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</si>
  <si>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</si>
  <si>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</si>
  <si>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</si>
  <si>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</si>
  <si>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</si>
  <si>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</si>
  <si>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</si>
  <si>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</si>
  <si>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</si>
  <si>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</si>
  <si>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</si>
  <si>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</si>
  <si>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</si>
  <si>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TP_Minka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</si>
  <si>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</si>
  <si>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</si>
  <si>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</si>
  <si>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</si>
  <si>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</si>
  <si>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</si>
  <si>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</si>
  <si>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</si>
  <si>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</si>
  <si>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</si>
  <si>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</si>
  <si>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</si>
  <si>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</si>
  <si>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</si>
  <si>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</si>
  <si>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</si>
  <si>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</si>
  <si>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</si>
  <si>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</si>
  <si>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Enero</t>
  </si>
  <si>
    <t>TP Centro de Lima</t>
  </si>
  <si>
    <t>TP Fiori</t>
  </si>
  <si>
    <t>TP Chorrillos</t>
  </si>
  <si>
    <t>TP Huacho</t>
  </si>
  <si>
    <t>TP La Molina</t>
  </si>
  <si>
    <t>TP La Victoria</t>
  </si>
  <si>
    <t>TP Minka</t>
  </si>
  <si>
    <t>TP Miraflores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</si>
  <si>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</si>
  <si>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</si>
  <si>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</si>
  <si>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</si>
  <si>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</si>
  <si>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</si>
  <si>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</si>
  <si>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</si>
  <si>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</si>
  <si>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</si>
  <si>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</si>
  <si>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</si>
  <si>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</si>
  <si>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</si>
  <si>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</si>
  <si>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</si>
  <si>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</si>
  <si>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</si>
  <si>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</si>
  <si>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</si>
  <si>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</si>
  <si>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</si>
  <si>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TP_Fiori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</si>
</sst>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" fontId="0" fillId="0" borderId="2" xfId="0" applyNumberFormat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1" fillId="2" borderId="2" xfId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8"/>
  <sheetViews>
    <sheetView showGridLines="0" zoomScale="85" zoomScaleNormal="85" workbookViewId="0"/>
  </sheetViews>
  <sheetFormatPr defaultColWidth="9.140625" defaultRowHeight="15" x14ac:dyDescent="0.25"/>
  <cols>
    <col min="1" max="1" width="5.7109375" customWidth="1"/>
    <col min="2" max="2" width="25.85546875" bestFit="1" customWidth="1"/>
    <col min="3" max="4" width="23.28515625" customWidth="1"/>
    <col min="5" max="5" width="14.140625" customWidth="1"/>
  </cols>
  <sheetData>
    <row r="2" spans="2:5" x14ac:dyDescent="0.25">
      <c r="B2" s="59" t="s">
        <v>28</v>
      </c>
      <c r="C2" s="59"/>
      <c r="D2" s="59"/>
      <c r="E2" s="59"/>
    </row>
    <row r="3" spans="2:5" x14ac:dyDescent="0.25">
      <c r="B3" s="60" t="s">
        <v>0</v>
      </c>
      <c r="C3" s="60"/>
      <c r="D3" s="60"/>
      <c r="E3" s="60"/>
    </row>
    <row r="4" spans="2:5" x14ac:dyDescent="0.25">
      <c r="B4" s="59" t="s">
        <v>1</v>
      </c>
      <c r="C4" s="59"/>
      <c r="D4" s="59"/>
      <c r="E4" s="59"/>
    </row>
    <row r="5" spans="2:5" x14ac:dyDescent="0.25">
      <c r="B5" s="19"/>
      <c r="C5" s="19"/>
      <c r="D5" s="19"/>
      <c r="E5" s="19"/>
    </row>
    <row r="6" spans="2:5" x14ac:dyDescent="0.25">
      <c r="B6" t="s">
        <v>2</v>
      </c>
      <c r="C6" t="s">
        <v>88</v>
      </c>
    </row>
    <row r="7" spans="2:5" x14ac:dyDescent="0.25">
      <c r="B7" t="s">
        <v>3</v>
      </c>
      <c r="C7" s="51">
        <v>2015</v>
      </c>
    </row>
    <row r="8" spans="2:5" x14ac:dyDescent="0.25">
      <c r="B8" t="s">
        <v>4</v>
      </c>
      <c r="C8" t="s">
        <v>89</v>
      </c>
    </row>
    <row r="9" spans="2:5" x14ac:dyDescent="0.25">
      <c r="B9" t="s">
        <v>6</v>
      </c>
      <c r="C9" s="58" t="s">
        <v>7</v>
      </c>
      <c r="D9" s="58"/>
    </row>
    <row r="10" spans="2:5" x14ac:dyDescent="0.25">
      <c r="B10" t="s">
        <v>5</v>
      </c>
      <c r="C10" s="58" t="s">
        <v>8</v>
      </c>
      <c r="D10" s="58"/>
    </row>
    <row r="11" spans="2:5" x14ac:dyDescent="0.25">
      <c r="C11" s="58"/>
      <c r="D11" s="58"/>
    </row>
    <row r="13" spans="2:5" ht="30.75" customHeight="1" x14ac:dyDescent="0.25">
      <c r="B13" s="18" t="s">
        <v>9</v>
      </c>
      <c r="C13" s="53" t="s">
        <v>11</v>
      </c>
      <c r="D13" s="53" t="s">
        <v>12</v>
      </c>
      <c r="E13" s="6" t="s">
        <v>13</v>
      </c>
    </row>
    <row r="14" spans="2:5" x14ac:dyDescent="0.25">
      <c r="B14" s="3" t="s">
        <v>90</v>
      </c>
      <c r="C14" s="23">
        <v>0</v>
      </c>
      <c r="D14" s="24">
        <v>318</v>
      </c>
      <c r="E14" s="7">
        <f>IFERROR(C14/D14,0)</f>
        <v>0</v>
      </c>
    </row>
    <row r="15" spans="2:5" x14ac:dyDescent="0.25">
      <c r="B15" s="3" t="s">
        <v>91</v>
      </c>
      <c r="C15" s="23">
        <v>0</v>
      </c>
      <c r="D15" s="24">
        <v>250</v>
      </c>
      <c r="E15" s="7">
        <f t="shared" ref="E15:E48" si="0">IFERROR(C15/D15,0)</f>
        <v>0</v>
      </c>
    </row>
    <row r="16" spans="2:5" x14ac:dyDescent="0.25">
      <c r="B16" s="3" t="s">
        <v>92</v>
      </c>
      <c r="C16" s="23">
        <v>0</v>
      </c>
      <c r="D16" s="24">
        <v>330</v>
      </c>
      <c r="E16" s="7">
        <f t="shared" si="0"/>
        <v>0</v>
      </c>
    </row>
    <row r="17" spans="2:5" x14ac:dyDescent="0.25">
      <c r="B17" s="3" t="s">
        <v>93</v>
      </c>
      <c r="C17" s="23">
        <v>0</v>
      </c>
      <c r="D17" s="24">
        <v>237.5</v>
      </c>
      <c r="E17" s="7">
        <f t="shared" si="0"/>
        <v>0</v>
      </c>
    </row>
    <row r="18" spans="2:5" x14ac:dyDescent="0.25">
      <c r="B18" s="3" t="s">
        <v>94</v>
      </c>
      <c r="C18" s="23">
        <v>0</v>
      </c>
      <c r="D18" s="24">
        <v>258.5</v>
      </c>
      <c r="E18" s="7">
        <f t="shared" si="0"/>
        <v>0</v>
      </c>
    </row>
    <row r="19" spans="2:5" x14ac:dyDescent="0.25">
      <c r="B19" s="3" t="s">
        <v>95</v>
      </c>
      <c r="C19" s="23">
        <v>0</v>
      </c>
      <c r="D19" s="24">
        <v>232.5</v>
      </c>
      <c r="E19" s="7">
        <f t="shared" si="0"/>
        <v>0</v>
      </c>
    </row>
    <row r="20" spans="2:5" x14ac:dyDescent="0.25">
      <c r="B20" s="3" t="s">
        <v>96</v>
      </c>
      <c r="C20" s="23">
        <v>0</v>
      </c>
      <c r="D20" s="24">
        <v>326</v>
      </c>
      <c r="E20" s="7">
        <f t="shared" si="0"/>
        <v>0</v>
      </c>
    </row>
    <row r="21" spans="2:5" x14ac:dyDescent="0.25">
      <c r="B21" s="3" t="s">
        <v>97</v>
      </c>
      <c r="C21" s="23">
        <v>0</v>
      </c>
      <c r="D21" s="24">
        <v>271</v>
      </c>
      <c r="E21" s="7">
        <f t="shared" si="0"/>
        <v>0</v>
      </c>
    </row>
    <row r="22" spans="2:5" x14ac:dyDescent="0.25">
      <c r="B22" s="3" t="s">
        <v>98</v>
      </c>
      <c r="C22" s="23">
        <v>0</v>
      </c>
      <c r="D22" s="24">
        <v>281.5</v>
      </c>
      <c r="E22" s="7">
        <f t="shared" si="0"/>
        <v>0</v>
      </c>
    </row>
    <row r="23" spans="2:5" x14ac:dyDescent="0.25">
      <c r="B23" s="3" t="s">
        <v>99</v>
      </c>
      <c r="C23" s="23">
        <v>0</v>
      </c>
      <c r="D23" s="24">
        <v>281.5</v>
      </c>
      <c r="E23" s="7">
        <f t="shared" si="0"/>
        <v>0</v>
      </c>
    </row>
    <row r="24" spans="2:5" x14ac:dyDescent="0.25">
      <c r="B24" s="3" t="s">
        <v>100</v>
      </c>
      <c r="C24" s="23">
        <v>0</v>
      </c>
      <c r="D24" s="24">
        <v>232.5</v>
      </c>
      <c r="E24" s="7">
        <f t="shared" si="0"/>
        <v>0</v>
      </c>
    </row>
    <row r="25" spans="2:5" x14ac:dyDescent="0.25">
      <c r="B25" s="3" t="s">
        <v>101</v>
      </c>
      <c r="C25" s="23">
        <v>0</v>
      </c>
      <c r="D25" s="24">
        <v>258.5</v>
      </c>
      <c r="E25" s="7">
        <f t="shared" si="0"/>
        <v>0</v>
      </c>
    </row>
    <row r="26" spans="2:5" x14ac:dyDescent="0.25">
      <c r="B26" s="3" t="s">
        <v>102</v>
      </c>
      <c r="C26" s="23">
        <v>0</v>
      </c>
      <c r="D26" s="24">
        <v>258.5</v>
      </c>
      <c r="E26" s="7">
        <f t="shared" si="0"/>
        <v>0</v>
      </c>
    </row>
    <row r="27" spans="2:5" x14ac:dyDescent="0.25">
      <c r="B27" s="3" t="s">
        <v>103</v>
      </c>
      <c r="C27" s="23">
        <v>6.35</v>
      </c>
      <c r="D27" s="24">
        <v>248</v>
      </c>
      <c r="E27" s="7">
        <f t="shared" si="0"/>
        <v>2.5604838709677419E-2</v>
      </c>
    </row>
    <row r="28" spans="2:5" x14ac:dyDescent="0.25">
      <c r="B28" s="3" t="s">
        <v>104</v>
      </c>
      <c r="C28" s="23">
        <v>0</v>
      </c>
      <c r="D28" s="24">
        <v>248</v>
      </c>
      <c r="E28" s="7">
        <f t="shared" si="0"/>
        <v>0</v>
      </c>
    </row>
    <row r="29" spans="2:5" x14ac:dyDescent="0.25">
      <c r="B29" s="3" t="s">
        <v>105</v>
      </c>
      <c r="C29" s="23">
        <v>0</v>
      </c>
      <c r="D29" s="24">
        <v>246</v>
      </c>
      <c r="E29" s="7">
        <f t="shared" si="0"/>
        <v>0</v>
      </c>
    </row>
    <row r="30" spans="2:5" x14ac:dyDescent="0.25">
      <c r="B30" s="3" t="s">
        <v>106</v>
      </c>
      <c r="C30" s="23">
        <v>0</v>
      </c>
      <c r="D30" s="24">
        <v>225</v>
      </c>
      <c r="E30" s="7">
        <f t="shared" si="0"/>
        <v>0</v>
      </c>
    </row>
    <row r="31" spans="2:5" x14ac:dyDescent="0.25">
      <c r="B31" s="3" t="s">
        <v>107</v>
      </c>
      <c r="C31" s="23">
        <v>0</v>
      </c>
      <c r="D31" s="24">
        <v>204</v>
      </c>
      <c r="E31" s="7">
        <f t="shared" si="0"/>
        <v>0</v>
      </c>
    </row>
    <row r="32" spans="2:5" x14ac:dyDescent="0.25">
      <c r="B32" s="3" t="s">
        <v>108</v>
      </c>
      <c r="C32" s="23">
        <v>2.3333333333333335</v>
      </c>
      <c r="D32" s="24">
        <v>246</v>
      </c>
      <c r="E32" s="7">
        <f t="shared" si="0"/>
        <v>9.4850948509485108E-3</v>
      </c>
    </row>
    <row r="33" spans="2:5" x14ac:dyDescent="0.25">
      <c r="B33" s="3" t="s">
        <v>109</v>
      </c>
      <c r="C33" s="23">
        <v>0</v>
      </c>
      <c r="D33" s="24">
        <v>225</v>
      </c>
      <c r="E33" s="7">
        <f t="shared" si="0"/>
        <v>0</v>
      </c>
    </row>
    <row r="34" spans="2:5" x14ac:dyDescent="0.25">
      <c r="B34" s="3" t="s">
        <v>110</v>
      </c>
      <c r="C34" s="23">
        <v>0</v>
      </c>
      <c r="D34" s="24">
        <v>225</v>
      </c>
      <c r="E34" s="7">
        <f t="shared" si="0"/>
        <v>0</v>
      </c>
    </row>
    <row r="35" spans="2:5" x14ac:dyDescent="0.25">
      <c r="B35" s="3" t="s">
        <v>111</v>
      </c>
      <c r="C35" s="23">
        <v>2.2999999999999998</v>
      </c>
      <c r="D35" s="24">
        <v>225</v>
      </c>
      <c r="E35" s="7">
        <f t="shared" si="0"/>
        <v>1.0222222222222221E-2</v>
      </c>
    </row>
    <row r="36" spans="2:5" x14ac:dyDescent="0.25">
      <c r="B36" s="3" t="s">
        <v>112</v>
      </c>
      <c r="C36" s="23">
        <v>0</v>
      </c>
      <c r="D36" s="24">
        <v>225</v>
      </c>
      <c r="E36" s="7">
        <f t="shared" si="0"/>
        <v>0</v>
      </c>
    </row>
    <row r="37" spans="2:5" x14ac:dyDescent="0.25">
      <c r="B37" s="3" t="s">
        <v>113</v>
      </c>
      <c r="C37" s="23">
        <v>0</v>
      </c>
      <c r="D37" s="24">
        <v>225</v>
      </c>
      <c r="E37" s="7">
        <f t="shared" si="0"/>
        <v>0</v>
      </c>
    </row>
    <row r="38" spans="2:5" x14ac:dyDescent="0.25">
      <c r="B38" s="3" t="s">
        <v>114</v>
      </c>
      <c r="C38" s="23">
        <v>3.8</v>
      </c>
      <c r="D38" s="24">
        <v>214.5</v>
      </c>
      <c r="E38" s="7">
        <f t="shared" si="0"/>
        <v>1.7715617715617714E-2</v>
      </c>
    </row>
    <row r="39" spans="2:5" x14ac:dyDescent="0.25">
      <c r="B39" s="3" t="s">
        <v>115</v>
      </c>
      <c r="C39" s="23">
        <v>1.4</v>
      </c>
      <c r="D39" s="24">
        <v>235</v>
      </c>
      <c r="E39" s="7">
        <f t="shared" si="0"/>
        <v>5.9574468085106377E-3</v>
      </c>
    </row>
    <row r="40" spans="2:5" x14ac:dyDescent="0.25">
      <c r="B40" s="3" t="s">
        <v>116</v>
      </c>
      <c r="C40" s="23">
        <v>0</v>
      </c>
      <c r="D40" s="24">
        <v>225</v>
      </c>
      <c r="E40" s="7">
        <f t="shared" si="0"/>
        <v>0</v>
      </c>
    </row>
    <row r="41" spans="2:5" x14ac:dyDescent="0.25">
      <c r="B41" s="3" t="s">
        <v>117</v>
      </c>
      <c r="C41" s="23">
        <v>0</v>
      </c>
      <c r="D41" s="24">
        <v>246</v>
      </c>
      <c r="E41" s="7">
        <f t="shared" si="0"/>
        <v>0</v>
      </c>
    </row>
    <row r="42" spans="2:5" x14ac:dyDescent="0.25">
      <c r="B42" s="3" t="s">
        <v>118</v>
      </c>
      <c r="C42" s="23">
        <v>0</v>
      </c>
      <c r="D42" s="24">
        <v>225</v>
      </c>
      <c r="E42" s="7">
        <f t="shared" si="0"/>
        <v>0</v>
      </c>
    </row>
    <row r="43" spans="2:5" x14ac:dyDescent="0.25">
      <c r="B43" s="3" t="s">
        <v>119</v>
      </c>
      <c r="C43" s="23">
        <v>0</v>
      </c>
      <c r="D43" s="24">
        <v>225</v>
      </c>
      <c r="E43" s="7">
        <f t="shared" si="0"/>
        <v>0</v>
      </c>
    </row>
    <row r="44" spans="2:5" x14ac:dyDescent="0.25">
      <c r="B44" s="3" t="s">
        <v>48</v>
      </c>
      <c r="C44" s="23">
        <v>0</v>
      </c>
      <c r="D44" s="24">
        <v>558</v>
      </c>
      <c r="E44" s="7">
        <f t="shared" si="0"/>
        <v>0</v>
      </c>
    </row>
    <row r="45" spans="2:5" x14ac:dyDescent="0.25">
      <c r="B45" s="3" t="s">
        <v>49</v>
      </c>
      <c r="C45" s="23">
        <v>0</v>
      </c>
      <c r="D45" s="24">
        <v>558</v>
      </c>
      <c r="E45" s="7">
        <f t="shared" si="0"/>
        <v>0</v>
      </c>
    </row>
    <row r="46" spans="2:5" x14ac:dyDescent="0.25">
      <c r="B46" s="3" t="s">
        <v>86</v>
      </c>
      <c r="C46" s="23">
        <v>0</v>
      </c>
      <c r="D46" s="24">
        <v>558</v>
      </c>
      <c r="E46" s="7">
        <f t="shared" si="0"/>
        <v>0</v>
      </c>
    </row>
    <row r="47" spans="2:5" x14ac:dyDescent="0.25">
      <c r="B47" s="3" t="s">
        <v>87</v>
      </c>
      <c r="C47" s="23">
        <v>0</v>
      </c>
      <c r="D47" s="24">
        <v>558</v>
      </c>
      <c r="E47" s="7">
        <f t="shared" si="0"/>
        <v>0</v>
      </c>
    </row>
    <row r="48" spans="2:5" x14ac:dyDescent="0.25">
      <c r="B48" s="4" t="s">
        <v>10</v>
      </c>
      <c r="C48" s="25">
        <f>SUM(C14:C47)</f>
        <v>16.183333333333334</v>
      </c>
      <c r="D48" s="49">
        <f>SUM(D14:D47)</f>
        <v>9680.5</v>
      </c>
      <c r="E48" s="52">
        <f t="shared" si="0"/>
        <v>1.6717456054267169E-3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5"/>
  <sheetViews>
    <sheetView showGridLines="0" zoomScale="85" zoomScaleNormal="85" workbookViewId="0"/>
  </sheetViews>
  <sheetFormatPr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59" t="s">
        <v>29</v>
      </c>
      <c r="C2" s="59"/>
      <c r="D2" s="59"/>
      <c r="E2" s="59"/>
      <c r="F2" s="59"/>
      <c r="G2" s="59"/>
      <c r="H2" s="59"/>
      <c r="K2" s="17"/>
    </row>
    <row r="3" spans="2:13" x14ac:dyDescent="0.2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x14ac:dyDescent="0.25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6" spans="2:13" x14ac:dyDescent="0.25">
      <c r="B6" t="s">
        <v>2</v>
      </c>
      <c r="C6" t="s">
        <v>88</v>
      </c>
    </row>
    <row r="7" spans="2:13" x14ac:dyDescent="0.25">
      <c r="B7" t="s">
        <v>3</v>
      </c>
      <c r="C7" s="16">
        <v>2015</v>
      </c>
    </row>
    <row r="8" spans="2:13" x14ac:dyDescent="0.25">
      <c r="B8" t="s">
        <v>4</v>
      </c>
      <c r="C8" t="s">
        <v>89</v>
      </c>
    </row>
    <row r="9" spans="2:13" ht="15" customHeight="1" x14ac:dyDescent="0.25">
      <c r="B9" t="s">
        <v>6</v>
      </c>
      <c r="C9" s="64" t="s">
        <v>15</v>
      </c>
      <c r="D9" s="64"/>
      <c r="E9" s="64"/>
      <c r="F9" s="64"/>
      <c r="I9" s="2"/>
      <c r="J9" s="1"/>
      <c r="K9" s="1"/>
      <c r="L9" s="1"/>
    </row>
    <row r="10" spans="2:13" ht="15" customHeight="1" x14ac:dyDescent="0.25">
      <c r="B10" t="s">
        <v>5</v>
      </c>
      <c r="C10" s="65" t="s">
        <v>16</v>
      </c>
      <c r="D10" s="65"/>
      <c r="E10" s="65"/>
      <c r="F10" s="65"/>
      <c r="G10" s="5"/>
      <c r="I10" s="63"/>
      <c r="J10" s="63"/>
      <c r="K10" s="63"/>
      <c r="L10" s="63"/>
      <c r="M10" s="5"/>
    </row>
    <row r="12" spans="2:13" x14ac:dyDescent="0.25">
      <c r="B12" s="66" t="s">
        <v>9</v>
      </c>
      <c r="C12" s="66"/>
      <c r="D12" s="26" t="s">
        <v>50</v>
      </c>
      <c r="E12" s="26" t="s">
        <v>20</v>
      </c>
      <c r="F12" s="27" t="s">
        <v>51</v>
      </c>
      <c r="G12" s="27" t="s">
        <v>52</v>
      </c>
      <c r="H12" s="27" t="s">
        <v>53</v>
      </c>
    </row>
    <row r="13" spans="2:13" x14ac:dyDescent="0.25">
      <c r="B13" s="61" t="s">
        <v>54</v>
      </c>
      <c r="C13" s="8" t="s">
        <v>17</v>
      </c>
      <c r="D13" s="9">
        <v>70</v>
      </c>
      <c r="E13" s="9">
        <v>20</v>
      </c>
      <c r="F13" s="9">
        <v>956</v>
      </c>
      <c r="G13" s="9">
        <v>106</v>
      </c>
      <c r="H13" s="10">
        <f>SUM(D13:G13)</f>
        <v>1152</v>
      </c>
    </row>
    <row r="14" spans="2:13" x14ac:dyDescent="0.25">
      <c r="B14" s="61"/>
      <c r="C14" s="8" t="s">
        <v>18</v>
      </c>
      <c r="D14" s="9">
        <v>136</v>
      </c>
      <c r="E14" s="9">
        <v>39</v>
      </c>
      <c r="F14" s="9">
        <v>2223</v>
      </c>
      <c r="G14" s="9">
        <v>245</v>
      </c>
      <c r="H14" s="10">
        <f>SUM(D14:G14)</f>
        <v>2643</v>
      </c>
    </row>
    <row r="15" spans="2:13" x14ac:dyDescent="0.25">
      <c r="B15" s="61"/>
      <c r="C15" s="8" t="s">
        <v>19</v>
      </c>
      <c r="D15" s="11">
        <f>IFERROR((D13/D14),0)</f>
        <v>0.51470588235294112</v>
      </c>
      <c r="E15" s="11">
        <f t="shared" ref="E15:H15" si="0">IFERROR((E13/E14),0)</f>
        <v>0.51282051282051277</v>
      </c>
      <c r="F15" s="11">
        <f t="shared" si="0"/>
        <v>0.43004948268106163</v>
      </c>
      <c r="G15" s="11">
        <f t="shared" si="0"/>
        <v>0.43265306122448982</v>
      </c>
      <c r="H15" s="11">
        <f t="shared" si="0"/>
        <v>0.43586833144154369</v>
      </c>
    </row>
    <row r="16" spans="2:13" x14ac:dyDescent="0.25">
      <c r="B16" s="61" t="s">
        <v>55</v>
      </c>
      <c r="C16" s="8" t="s">
        <v>17</v>
      </c>
      <c r="D16" s="9">
        <v>67</v>
      </c>
      <c r="E16" s="9">
        <v>97</v>
      </c>
      <c r="F16" s="9">
        <v>1700</v>
      </c>
      <c r="G16" s="9">
        <v>1024</v>
      </c>
      <c r="H16" s="10">
        <f>SUM(D16:G16)</f>
        <v>2888</v>
      </c>
    </row>
    <row r="17" spans="2:8" x14ac:dyDescent="0.25">
      <c r="B17" s="61"/>
      <c r="C17" s="8" t="s">
        <v>18</v>
      </c>
      <c r="D17" s="9">
        <v>178</v>
      </c>
      <c r="E17" s="9">
        <v>270</v>
      </c>
      <c r="F17" s="9">
        <v>3392</v>
      </c>
      <c r="G17" s="9">
        <v>1240</v>
      </c>
      <c r="H17" s="10">
        <f>SUM(D17:G17)</f>
        <v>5080</v>
      </c>
    </row>
    <row r="18" spans="2:8" x14ac:dyDescent="0.25">
      <c r="B18" s="61"/>
      <c r="C18" s="8" t="s">
        <v>19</v>
      </c>
      <c r="D18" s="11">
        <f>IFERROR((D16/D17),0)</f>
        <v>0.37640449438202245</v>
      </c>
      <c r="E18" s="11">
        <f t="shared" ref="E18" si="1">IFERROR((E16/E17),0)</f>
        <v>0.35925925925925928</v>
      </c>
      <c r="F18" s="11">
        <f t="shared" ref="F18" si="2">IFERROR((F16/F17),0)</f>
        <v>0.50117924528301883</v>
      </c>
      <c r="G18" s="11">
        <f t="shared" ref="G18" si="3">IFERROR((G16/G17),0)</f>
        <v>0.82580645161290323</v>
      </c>
      <c r="H18" s="11">
        <f t="shared" ref="H18" si="4">IFERROR((H16/H17),0)</f>
        <v>0.56850393700787405</v>
      </c>
    </row>
    <row r="19" spans="2:8" x14ac:dyDescent="0.25">
      <c r="B19" s="61" t="s">
        <v>56</v>
      </c>
      <c r="C19" s="8" t="s">
        <v>17</v>
      </c>
      <c r="D19" s="9">
        <v>27</v>
      </c>
      <c r="E19" s="9">
        <v>57</v>
      </c>
      <c r="F19" s="9">
        <v>1097</v>
      </c>
      <c r="G19" s="9">
        <v>150</v>
      </c>
      <c r="H19" s="10">
        <f>SUM(D19:G19)</f>
        <v>1331</v>
      </c>
    </row>
    <row r="20" spans="2:8" x14ac:dyDescent="0.25">
      <c r="B20" s="61"/>
      <c r="C20" s="8" t="s">
        <v>18</v>
      </c>
      <c r="D20" s="9">
        <v>38</v>
      </c>
      <c r="E20" s="9">
        <v>70</v>
      </c>
      <c r="F20" s="9">
        <v>1452</v>
      </c>
      <c r="G20" s="9">
        <v>183</v>
      </c>
      <c r="H20" s="10">
        <f>SUM(D20:G20)</f>
        <v>1743</v>
      </c>
    </row>
    <row r="21" spans="2:8" x14ac:dyDescent="0.25">
      <c r="B21" s="61"/>
      <c r="C21" s="8" t="s">
        <v>19</v>
      </c>
      <c r="D21" s="11">
        <f>IFERROR((D19/D20),0)</f>
        <v>0.71052631578947367</v>
      </c>
      <c r="E21" s="11">
        <f t="shared" ref="E21" si="5">IFERROR((E19/E20),0)</f>
        <v>0.81428571428571428</v>
      </c>
      <c r="F21" s="11">
        <f t="shared" ref="F21" si="6">IFERROR((F19/F20),0)</f>
        <v>0.75550964187327818</v>
      </c>
      <c r="G21" s="11">
        <f t="shared" ref="G21" si="7">IFERROR((G19/G20),0)</f>
        <v>0.81967213114754101</v>
      </c>
      <c r="H21" s="11">
        <f t="shared" ref="H21" si="8">IFERROR((H19/H20),0)</f>
        <v>0.76362593230063114</v>
      </c>
    </row>
    <row r="22" spans="2:8" x14ac:dyDescent="0.25">
      <c r="B22" s="61" t="s">
        <v>57</v>
      </c>
      <c r="C22" s="8" t="s">
        <v>17</v>
      </c>
      <c r="D22" s="9">
        <v>60</v>
      </c>
      <c r="E22" s="9">
        <v>92</v>
      </c>
      <c r="F22" s="9">
        <v>2434</v>
      </c>
      <c r="G22" s="9">
        <v>602</v>
      </c>
      <c r="H22" s="10">
        <f>SUM(D22:G22)</f>
        <v>3188</v>
      </c>
    </row>
    <row r="23" spans="2:8" x14ac:dyDescent="0.25">
      <c r="B23" s="61"/>
      <c r="C23" s="8" t="s">
        <v>18</v>
      </c>
      <c r="D23" s="9">
        <v>78</v>
      </c>
      <c r="E23" s="9">
        <v>162</v>
      </c>
      <c r="F23" s="9">
        <v>4165</v>
      </c>
      <c r="G23" s="9">
        <v>760</v>
      </c>
      <c r="H23" s="10">
        <f>SUM(D23:G23)</f>
        <v>5165</v>
      </c>
    </row>
    <row r="24" spans="2:8" x14ac:dyDescent="0.25">
      <c r="B24" s="61"/>
      <c r="C24" s="8" t="s">
        <v>19</v>
      </c>
      <c r="D24" s="11">
        <f>IFERROR((D22/D23),0)</f>
        <v>0.76923076923076927</v>
      </c>
      <c r="E24" s="11">
        <f t="shared" ref="E24" si="9">IFERROR((E22/E23),0)</f>
        <v>0.5679012345679012</v>
      </c>
      <c r="F24" s="11">
        <f t="shared" ref="F24" si="10">IFERROR((F22/F23),0)</f>
        <v>0.58439375750300115</v>
      </c>
      <c r="G24" s="11">
        <f t="shared" ref="G24" si="11">IFERROR((G22/G23),0)</f>
        <v>0.79210526315789476</v>
      </c>
      <c r="H24" s="11">
        <f t="shared" ref="H24" si="12">IFERROR((H22/H23),0)</f>
        <v>0.6172313649564376</v>
      </c>
    </row>
    <row r="25" spans="2:8" x14ac:dyDescent="0.25">
      <c r="B25" s="61" t="s">
        <v>58</v>
      </c>
      <c r="C25" s="8" t="s">
        <v>17</v>
      </c>
      <c r="D25" s="9">
        <v>10</v>
      </c>
      <c r="E25" s="9">
        <v>4</v>
      </c>
      <c r="F25" s="9">
        <v>930</v>
      </c>
      <c r="G25" s="9">
        <v>172</v>
      </c>
      <c r="H25" s="10">
        <f>SUM(D25:G25)</f>
        <v>1116</v>
      </c>
    </row>
    <row r="26" spans="2:8" x14ac:dyDescent="0.25">
      <c r="B26" s="61"/>
      <c r="C26" s="8" t="s">
        <v>18</v>
      </c>
      <c r="D26" s="9">
        <v>15</v>
      </c>
      <c r="E26" s="9">
        <v>8</v>
      </c>
      <c r="F26" s="9">
        <v>1550</v>
      </c>
      <c r="G26" s="9">
        <v>243</v>
      </c>
      <c r="H26" s="10">
        <f>SUM(D26:G26)</f>
        <v>1816</v>
      </c>
    </row>
    <row r="27" spans="2:8" x14ac:dyDescent="0.25">
      <c r="B27" s="61"/>
      <c r="C27" s="8" t="s">
        <v>19</v>
      </c>
      <c r="D27" s="11">
        <f>IFERROR((D25/D26),0)</f>
        <v>0.66666666666666663</v>
      </c>
      <c r="E27" s="11">
        <f t="shared" ref="E27" si="13">IFERROR((E25/E26),0)</f>
        <v>0.5</v>
      </c>
      <c r="F27" s="11">
        <f t="shared" ref="F27" si="14">IFERROR((F25/F26),0)</f>
        <v>0.6</v>
      </c>
      <c r="G27" s="11">
        <f t="shared" ref="G27" si="15">IFERROR((G25/G26),0)</f>
        <v>0.70781893004115226</v>
      </c>
      <c r="H27" s="11">
        <f t="shared" ref="H27" si="16">IFERROR((H25/H26),0)</f>
        <v>0.61453744493392071</v>
      </c>
    </row>
    <row r="28" spans="2:8" x14ac:dyDescent="0.25">
      <c r="B28" s="61" t="s">
        <v>59</v>
      </c>
      <c r="C28" s="8" t="s">
        <v>17</v>
      </c>
      <c r="D28" s="9">
        <v>53</v>
      </c>
      <c r="E28" s="9">
        <v>84</v>
      </c>
      <c r="F28" s="9">
        <v>1672</v>
      </c>
      <c r="G28" s="9">
        <v>246</v>
      </c>
      <c r="H28" s="10">
        <f>SUM(D28:G28)</f>
        <v>2055</v>
      </c>
    </row>
    <row r="29" spans="2:8" x14ac:dyDescent="0.25">
      <c r="B29" s="61"/>
      <c r="C29" s="8" t="s">
        <v>18</v>
      </c>
      <c r="D29" s="9">
        <v>76</v>
      </c>
      <c r="E29" s="9">
        <v>102</v>
      </c>
      <c r="F29" s="9">
        <v>2221</v>
      </c>
      <c r="G29" s="9">
        <v>304</v>
      </c>
      <c r="H29" s="10">
        <f>SUM(D29:G29)</f>
        <v>2703</v>
      </c>
    </row>
    <row r="30" spans="2:8" x14ac:dyDescent="0.25">
      <c r="B30" s="61"/>
      <c r="C30" s="8" t="s">
        <v>19</v>
      </c>
      <c r="D30" s="11">
        <f>IFERROR((D28/D29),0)</f>
        <v>0.69736842105263153</v>
      </c>
      <c r="E30" s="11">
        <f t="shared" ref="E30" si="17">IFERROR((E28/E29),0)</f>
        <v>0.82352941176470584</v>
      </c>
      <c r="F30" s="11">
        <f t="shared" ref="F30" si="18">IFERROR((F28/F29),0)</f>
        <v>0.75281404772624949</v>
      </c>
      <c r="G30" s="11">
        <f t="shared" ref="G30" si="19">IFERROR((G28/G29),0)</f>
        <v>0.80921052631578949</v>
      </c>
      <c r="H30" s="11">
        <f t="shared" ref="H30" si="20">IFERROR((H28/H29),0)</f>
        <v>0.76026637069922309</v>
      </c>
    </row>
    <row r="31" spans="2:8" x14ac:dyDescent="0.25">
      <c r="B31" s="61" t="s">
        <v>120</v>
      </c>
      <c r="C31" s="8" t="s">
        <v>17</v>
      </c>
      <c r="D31" s="9">
        <v>84</v>
      </c>
      <c r="E31" s="9">
        <v>178</v>
      </c>
      <c r="F31" s="9">
        <v>933</v>
      </c>
      <c r="G31" s="9">
        <v>497</v>
      </c>
      <c r="H31" s="10">
        <f>SUM(D31:G31)</f>
        <v>1692</v>
      </c>
    </row>
    <row r="32" spans="2:8" x14ac:dyDescent="0.25">
      <c r="B32" s="61"/>
      <c r="C32" s="8" t="s">
        <v>18</v>
      </c>
      <c r="D32" s="9">
        <v>350</v>
      </c>
      <c r="E32" s="9">
        <v>520</v>
      </c>
      <c r="F32" s="9">
        <v>3300</v>
      </c>
      <c r="G32" s="9">
        <v>788</v>
      </c>
      <c r="H32" s="10">
        <f>SUM(D32:G32)</f>
        <v>4958</v>
      </c>
    </row>
    <row r="33" spans="2:8" x14ac:dyDescent="0.25">
      <c r="B33" s="61"/>
      <c r="C33" s="8" t="s">
        <v>19</v>
      </c>
      <c r="D33" s="11">
        <f>IFERROR((D31/D32),0)</f>
        <v>0.24</v>
      </c>
      <c r="E33" s="11">
        <f t="shared" ref="E33" si="21">IFERROR((E31/E32),0)</f>
        <v>0.34230769230769231</v>
      </c>
      <c r="F33" s="11">
        <f t="shared" ref="F33" si="22">IFERROR((F31/F32),0)</f>
        <v>0.28272727272727272</v>
      </c>
      <c r="G33" s="11">
        <f t="shared" ref="G33" si="23">IFERROR((G31/G32),0)</f>
        <v>0.63071065989847719</v>
      </c>
      <c r="H33" s="11">
        <f t="shared" ref="H33" si="24">IFERROR((H31/H32),0)</f>
        <v>0.34126663977410249</v>
      </c>
    </row>
    <row r="34" spans="2:8" x14ac:dyDescent="0.25">
      <c r="B34" s="61" t="s">
        <v>61</v>
      </c>
      <c r="C34" s="8" t="s">
        <v>17</v>
      </c>
      <c r="D34" s="9">
        <v>23</v>
      </c>
      <c r="E34" s="9">
        <v>3</v>
      </c>
      <c r="F34" s="9">
        <v>685</v>
      </c>
      <c r="G34" s="9">
        <v>190</v>
      </c>
      <c r="H34" s="10">
        <f>SUM(D34:G34)</f>
        <v>901</v>
      </c>
    </row>
    <row r="35" spans="2:8" x14ac:dyDescent="0.25">
      <c r="B35" s="61"/>
      <c r="C35" s="8" t="s">
        <v>18</v>
      </c>
      <c r="D35" s="9">
        <v>29</v>
      </c>
      <c r="E35" s="9">
        <v>7</v>
      </c>
      <c r="F35" s="9">
        <v>1142</v>
      </c>
      <c r="G35" s="9">
        <v>273</v>
      </c>
      <c r="H35" s="10">
        <f>SUM(D35:G35)</f>
        <v>1451</v>
      </c>
    </row>
    <row r="36" spans="2:8" x14ac:dyDescent="0.25">
      <c r="B36" s="61"/>
      <c r="C36" s="8" t="s">
        <v>19</v>
      </c>
      <c r="D36" s="11">
        <f>IFERROR((D34/D35),0)</f>
        <v>0.7931034482758621</v>
      </c>
      <c r="E36" s="11">
        <f t="shared" ref="E36" si="25">IFERROR((E34/E35),0)</f>
        <v>0.42857142857142855</v>
      </c>
      <c r="F36" s="11">
        <f t="shared" ref="F36" si="26">IFERROR((F34/F35),0)</f>
        <v>0.59982486865148865</v>
      </c>
      <c r="G36" s="11">
        <f t="shared" ref="G36" si="27">IFERROR((G34/G35),0)</f>
        <v>0.69597069597069594</v>
      </c>
      <c r="H36" s="11">
        <f t="shared" ref="H36" si="28">IFERROR((H34/H35),0)</f>
        <v>0.62095106822880775</v>
      </c>
    </row>
    <row r="37" spans="2:8" x14ac:dyDescent="0.25">
      <c r="B37" s="61" t="s">
        <v>62</v>
      </c>
      <c r="C37" s="8" t="s">
        <v>17</v>
      </c>
      <c r="D37" s="9">
        <v>57</v>
      </c>
      <c r="E37" s="9">
        <v>45</v>
      </c>
      <c r="F37" s="9">
        <v>1138</v>
      </c>
      <c r="G37" s="9">
        <v>31</v>
      </c>
      <c r="H37" s="10">
        <f>SUM(D37:G37)</f>
        <v>1271</v>
      </c>
    </row>
    <row r="38" spans="2:8" x14ac:dyDescent="0.25">
      <c r="B38" s="61"/>
      <c r="C38" s="8" t="s">
        <v>18</v>
      </c>
      <c r="D38" s="9">
        <v>68</v>
      </c>
      <c r="E38" s="9">
        <v>66</v>
      </c>
      <c r="F38" s="9">
        <v>1466</v>
      </c>
      <c r="G38" s="9">
        <v>39</v>
      </c>
      <c r="H38" s="10">
        <f>SUM(D38:G38)</f>
        <v>1639</v>
      </c>
    </row>
    <row r="39" spans="2:8" x14ac:dyDescent="0.25">
      <c r="B39" s="61"/>
      <c r="C39" s="8" t="s">
        <v>19</v>
      </c>
      <c r="D39" s="11">
        <f>IFERROR((D37/D38),0)</f>
        <v>0.83823529411764708</v>
      </c>
      <c r="E39" s="11">
        <f t="shared" ref="E39" si="29">IFERROR((E37/E38),0)</f>
        <v>0.68181818181818177</v>
      </c>
      <c r="F39" s="11">
        <f t="shared" ref="F39" si="30">IFERROR((F37/F38),0)</f>
        <v>0.77626193724420189</v>
      </c>
      <c r="G39" s="11">
        <f t="shared" ref="G39" si="31">IFERROR((G37/G38),0)</f>
        <v>0.79487179487179482</v>
      </c>
      <c r="H39" s="11">
        <f t="shared" ref="H39" si="32">IFERROR((H37/H38),0)</f>
        <v>0.7754728492983527</v>
      </c>
    </row>
    <row r="40" spans="2:8" x14ac:dyDescent="0.25">
      <c r="B40" s="61" t="s">
        <v>63</v>
      </c>
      <c r="C40" s="8" t="s">
        <v>17</v>
      </c>
      <c r="D40" s="9">
        <v>11</v>
      </c>
      <c r="E40" s="9">
        <v>4</v>
      </c>
      <c r="F40" s="9">
        <v>565</v>
      </c>
      <c r="G40" s="9">
        <v>73</v>
      </c>
      <c r="H40" s="10">
        <f>SUM(D40:G40)</f>
        <v>653</v>
      </c>
    </row>
    <row r="41" spans="2:8" x14ac:dyDescent="0.25">
      <c r="B41" s="61"/>
      <c r="C41" s="8" t="s">
        <v>18</v>
      </c>
      <c r="D41" s="9">
        <v>19</v>
      </c>
      <c r="E41" s="9">
        <v>7</v>
      </c>
      <c r="F41" s="9">
        <v>956</v>
      </c>
      <c r="G41" s="9">
        <v>83</v>
      </c>
      <c r="H41" s="10">
        <f>SUM(D41:G41)</f>
        <v>1065</v>
      </c>
    </row>
    <row r="42" spans="2:8" x14ac:dyDescent="0.25">
      <c r="B42" s="61"/>
      <c r="C42" s="8" t="s">
        <v>19</v>
      </c>
      <c r="D42" s="11">
        <f>IFERROR((D40/D41),0)</f>
        <v>0.57894736842105265</v>
      </c>
      <c r="E42" s="11">
        <f t="shared" ref="E42" si="33">IFERROR((E40/E41),0)</f>
        <v>0.5714285714285714</v>
      </c>
      <c r="F42" s="11">
        <f t="shared" ref="F42" si="34">IFERROR((F40/F41),0)</f>
        <v>0.59100418410041844</v>
      </c>
      <c r="G42" s="11">
        <f t="shared" ref="G42" si="35">IFERROR((G40/G41),0)</f>
        <v>0.87951807228915657</v>
      </c>
      <c r="H42" s="11">
        <f t="shared" ref="H42" si="36">IFERROR((H40/H41),0)</f>
        <v>0.61314553990610332</v>
      </c>
    </row>
    <row r="43" spans="2:8" x14ac:dyDescent="0.25">
      <c r="B43" s="61" t="s">
        <v>64</v>
      </c>
      <c r="C43" s="8" t="s">
        <v>17</v>
      </c>
      <c r="D43" s="9">
        <v>26</v>
      </c>
      <c r="E43" s="9">
        <v>43</v>
      </c>
      <c r="F43" s="9">
        <v>937</v>
      </c>
      <c r="G43" s="9">
        <v>133</v>
      </c>
      <c r="H43" s="10">
        <f>SUM(D43:G43)</f>
        <v>1139</v>
      </c>
    </row>
    <row r="44" spans="2:8" x14ac:dyDescent="0.25">
      <c r="B44" s="61"/>
      <c r="C44" s="8" t="s">
        <v>18</v>
      </c>
      <c r="D44" s="9">
        <v>37</v>
      </c>
      <c r="E44" s="9">
        <v>55</v>
      </c>
      <c r="F44" s="9">
        <v>1723</v>
      </c>
      <c r="G44" s="9">
        <v>148</v>
      </c>
      <c r="H44" s="10">
        <f>SUM(D44:G44)</f>
        <v>1963</v>
      </c>
    </row>
    <row r="45" spans="2:8" x14ac:dyDescent="0.25">
      <c r="B45" s="61"/>
      <c r="C45" s="8" t="s">
        <v>19</v>
      </c>
      <c r="D45" s="11">
        <f>IFERROR((D43/D44),0)</f>
        <v>0.70270270270270274</v>
      </c>
      <c r="E45" s="11">
        <f t="shared" ref="E45" si="37">IFERROR((E43/E44),0)</f>
        <v>0.78181818181818186</v>
      </c>
      <c r="F45" s="11">
        <f t="shared" ref="F45" si="38">IFERROR((F43/F44),0)</f>
        <v>0.54381892048752178</v>
      </c>
      <c r="G45" s="11">
        <f t="shared" ref="G45" si="39">IFERROR((G43/G44),0)</f>
        <v>0.89864864864864868</v>
      </c>
      <c r="H45" s="11">
        <f t="shared" ref="H45" si="40">IFERROR((H43/H44),0)</f>
        <v>0.58023433520122258</v>
      </c>
    </row>
    <row r="46" spans="2:8" x14ac:dyDescent="0.25">
      <c r="B46" s="61" t="s">
        <v>65</v>
      </c>
      <c r="C46" s="8" t="s">
        <v>17</v>
      </c>
      <c r="D46" s="9">
        <v>0</v>
      </c>
      <c r="E46" s="9">
        <v>0</v>
      </c>
      <c r="F46" s="9">
        <v>307</v>
      </c>
      <c r="G46" s="9">
        <v>93</v>
      </c>
      <c r="H46" s="10">
        <f>SUM(D46:G46)</f>
        <v>400</v>
      </c>
    </row>
    <row r="47" spans="2:8" x14ac:dyDescent="0.25">
      <c r="B47" s="61"/>
      <c r="C47" s="8" t="s">
        <v>18</v>
      </c>
      <c r="D47" s="9">
        <v>0</v>
      </c>
      <c r="E47" s="9">
        <v>0</v>
      </c>
      <c r="F47" s="9">
        <v>380</v>
      </c>
      <c r="G47" s="9">
        <v>101</v>
      </c>
      <c r="H47" s="10">
        <f>SUM(D47:G47)</f>
        <v>481</v>
      </c>
    </row>
    <row r="48" spans="2:8" x14ac:dyDescent="0.25">
      <c r="B48" s="61"/>
      <c r="C48" s="8" t="s">
        <v>19</v>
      </c>
      <c r="D48" s="11">
        <f>IFERROR((D46/D47),0)</f>
        <v>0</v>
      </c>
      <c r="E48" s="11">
        <f t="shared" ref="E48" si="41">IFERROR((E46/E47),0)</f>
        <v>0</v>
      </c>
      <c r="F48" s="11">
        <f t="shared" ref="F48" si="42">IFERROR((F46/F47),0)</f>
        <v>0.80789473684210522</v>
      </c>
      <c r="G48" s="11">
        <f t="shared" ref="G48" si="43">IFERROR((G46/G47),0)</f>
        <v>0.92079207920792083</v>
      </c>
      <c r="H48" s="11">
        <f t="shared" ref="H48" si="44">IFERROR((H46/H47),0)</f>
        <v>0.83160083160083165</v>
      </c>
    </row>
    <row r="49" spans="2:8" x14ac:dyDescent="0.25">
      <c r="B49" s="61" t="s">
        <v>66</v>
      </c>
      <c r="C49" s="8" t="s">
        <v>17</v>
      </c>
      <c r="D49" s="9">
        <v>2</v>
      </c>
      <c r="E49" s="9">
        <v>2</v>
      </c>
      <c r="F49" s="9">
        <v>457</v>
      </c>
      <c r="G49" s="9">
        <v>211</v>
      </c>
      <c r="H49" s="10">
        <f>SUM(D49:G49)</f>
        <v>672</v>
      </c>
    </row>
    <row r="50" spans="2:8" x14ac:dyDescent="0.25">
      <c r="B50" s="61"/>
      <c r="C50" s="8" t="s">
        <v>18</v>
      </c>
      <c r="D50" s="9">
        <v>4</v>
      </c>
      <c r="E50" s="9">
        <v>3</v>
      </c>
      <c r="F50" s="9">
        <v>551</v>
      </c>
      <c r="G50" s="9">
        <v>234</v>
      </c>
      <c r="H50" s="10">
        <f>SUM(D50:G50)</f>
        <v>792</v>
      </c>
    </row>
    <row r="51" spans="2:8" x14ac:dyDescent="0.25">
      <c r="B51" s="61"/>
      <c r="C51" s="8" t="s">
        <v>19</v>
      </c>
      <c r="D51" s="11">
        <f>IFERROR((D49/D50),0)</f>
        <v>0.5</v>
      </c>
      <c r="E51" s="11">
        <f t="shared" ref="E51" si="45">IFERROR((E49/E50),0)</f>
        <v>0.66666666666666663</v>
      </c>
      <c r="F51" s="11">
        <f t="shared" ref="F51" si="46">IFERROR((F49/F50),0)</f>
        <v>0.8294010889292196</v>
      </c>
      <c r="G51" s="11">
        <f t="shared" ref="G51" si="47">IFERROR((G49/G50),0)</f>
        <v>0.90170940170940173</v>
      </c>
      <c r="H51" s="11">
        <f t="shared" ref="H51" si="48">IFERROR((H49/H50),0)</f>
        <v>0.84848484848484851</v>
      </c>
    </row>
    <row r="52" spans="2:8" x14ac:dyDescent="0.25">
      <c r="B52" s="61" t="s">
        <v>67</v>
      </c>
      <c r="C52" s="8" t="s">
        <v>17</v>
      </c>
      <c r="D52" s="9">
        <v>43</v>
      </c>
      <c r="E52" s="9">
        <v>77</v>
      </c>
      <c r="F52" s="9">
        <v>737</v>
      </c>
      <c r="G52" s="9">
        <v>195</v>
      </c>
      <c r="H52" s="10">
        <f>SUM(D52:G52)</f>
        <v>1052</v>
      </c>
    </row>
    <row r="53" spans="2:8" x14ac:dyDescent="0.25">
      <c r="B53" s="61"/>
      <c r="C53" s="8" t="s">
        <v>18</v>
      </c>
      <c r="D53" s="9">
        <v>56</v>
      </c>
      <c r="E53" s="9">
        <v>112</v>
      </c>
      <c r="F53" s="9">
        <v>997</v>
      </c>
      <c r="G53" s="9">
        <v>242</v>
      </c>
      <c r="H53" s="10">
        <f>SUM(D53:G53)</f>
        <v>1407</v>
      </c>
    </row>
    <row r="54" spans="2:8" x14ac:dyDescent="0.25">
      <c r="B54" s="61"/>
      <c r="C54" s="8" t="s">
        <v>19</v>
      </c>
      <c r="D54" s="11">
        <f>IFERROR((D52/D53),0)</f>
        <v>0.7678571428571429</v>
      </c>
      <c r="E54" s="11">
        <f t="shared" ref="E54" si="49">IFERROR((E52/E53),0)</f>
        <v>0.6875</v>
      </c>
      <c r="F54" s="11">
        <f t="shared" ref="F54" si="50">IFERROR((F52/F53),0)</f>
        <v>0.73921765295887665</v>
      </c>
      <c r="G54" s="11">
        <f t="shared" ref="G54" si="51">IFERROR((G52/G53),0)</f>
        <v>0.80578512396694213</v>
      </c>
      <c r="H54" s="11">
        <f t="shared" ref="H54" si="52">IFERROR((H52/H53),0)</f>
        <v>0.74769012082444919</v>
      </c>
    </row>
    <row r="55" spans="2:8" x14ac:dyDescent="0.25">
      <c r="B55" s="61" t="s">
        <v>68</v>
      </c>
      <c r="C55" s="8" t="s">
        <v>17</v>
      </c>
      <c r="D55" s="9">
        <v>31</v>
      </c>
      <c r="E55" s="9">
        <v>34</v>
      </c>
      <c r="F55" s="9">
        <v>1124</v>
      </c>
      <c r="G55" s="9">
        <v>144</v>
      </c>
      <c r="H55" s="10">
        <f>SUM(D55:G55)</f>
        <v>1333</v>
      </c>
    </row>
    <row r="56" spans="2:8" x14ac:dyDescent="0.25">
      <c r="B56" s="61"/>
      <c r="C56" s="8" t="s">
        <v>18</v>
      </c>
      <c r="D56" s="9">
        <v>51</v>
      </c>
      <c r="E56" s="9">
        <v>58</v>
      </c>
      <c r="F56" s="9">
        <v>1832</v>
      </c>
      <c r="G56" s="9">
        <v>159</v>
      </c>
      <c r="H56" s="10">
        <f>SUM(D56:G56)</f>
        <v>2100</v>
      </c>
    </row>
    <row r="57" spans="2:8" x14ac:dyDescent="0.25">
      <c r="B57" s="61"/>
      <c r="C57" s="8" t="s">
        <v>19</v>
      </c>
      <c r="D57" s="11">
        <f>IFERROR((D55/D56),0)</f>
        <v>0.60784313725490191</v>
      </c>
      <c r="E57" s="11">
        <f t="shared" ref="E57" si="53">IFERROR((E55/E56),0)</f>
        <v>0.58620689655172409</v>
      </c>
      <c r="F57" s="11">
        <f t="shared" ref="F57" si="54">IFERROR((F55/F56),0)</f>
        <v>0.61353711790393017</v>
      </c>
      <c r="G57" s="11">
        <f t="shared" ref="G57" si="55">IFERROR((G55/G56),0)</f>
        <v>0.90566037735849059</v>
      </c>
      <c r="H57" s="11">
        <f t="shared" ref="H57" si="56">IFERROR((H55/H56),0)</f>
        <v>0.63476190476190475</v>
      </c>
    </row>
    <row r="58" spans="2:8" x14ac:dyDescent="0.25">
      <c r="B58" s="61" t="s">
        <v>69</v>
      </c>
      <c r="C58" s="8" t="s">
        <v>17</v>
      </c>
      <c r="D58" s="9">
        <v>31</v>
      </c>
      <c r="E58" s="9">
        <v>101</v>
      </c>
      <c r="F58" s="9">
        <v>1490</v>
      </c>
      <c r="G58" s="9">
        <v>662</v>
      </c>
      <c r="H58" s="10">
        <f>SUM(D58:G58)</f>
        <v>2284</v>
      </c>
    </row>
    <row r="59" spans="2:8" x14ac:dyDescent="0.25">
      <c r="B59" s="61"/>
      <c r="C59" s="8" t="s">
        <v>18</v>
      </c>
      <c r="D59" s="9">
        <v>82</v>
      </c>
      <c r="E59" s="9">
        <v>229</v>
      </c>
      <c r="F59" s="9">
        <v>3417</v>
      </c>
      <c r="G59" s="9">
        <v>837</v>
      </c>
      <c r="H59" s="10">
        <f>SUM(D59:G59)</f>
        <v>4565</v>
      </c>
    </row>
    <row r="60" spans="2:8" x14ac:dyDescent="0.25">
      <c r="B60" s="61"/>
      <c r="C60" s="8" t="s">
        <v>19</v>
      </c>
      <c r="D60" s="11">
        <f>IFERROR((D58/D59),0)</f>
        <v>0.37804878048780488</v>
      </c>
      <c r="E60" s="11">
        <f t="shared" ref="E60" si="57">IFERROR((E58/E59),0)</f>
        <v>0.44104803493449779</v>
      </c>
      <c r="F60" s="11">
        <f t="shared" ref="F60" si="58">IFERROR((F58/F59),0)</f>
        <v>0.43605501902253441</v>
      </c>
      <c r="G60" s="11">
        <f t="shared" ref="G60" si="59">IFERROR((G58/G59),0)</f>
        <v>0.79091995221027478</v>
      </c>
      <c r="H60" s="11">
        <f t="shared" ref="H60" si="60">IFERROR((H58/H59),0)</f>
        <v>0.50032858707557504</v>
      </c>
    </row>
    <row r="61" spans="2:8" x14ac:dyDescent="0.25">
      <c r="B61" s="61" t="s">
        <v>70</v>
      </c>
      <c r="C61" s="8" t="s">
        <v>17</v>
      </c>
      <c r="D61" s="9">
        <v>91</v>
      </c>
      <c r="E61" s="9">
        <v>118</v>
      </c>
      <c r="F61" s="9">
        <v>1150</v>
      </c>
      <c r="G61" s="9">
        <v>185</v>
      </c>
      <c r="H61" s="10">
        <f>SUM(D61:G61)</f>
        <v>1544</v>
      </c>
    </row>
    <row r="62" spans="2:8" x14ac:dyDescent="0.25">
      <c r="B62" s="61"/>
      <c r="C62" s="8" t="s">
        <v>18</v>
      </c>
      <c r="D62" s="9">
        <v>175</v>
      </c>
      <c r="E62" s="9">
        <v>178</v>
      </c>
      <c r="F62" s="9">
        <v>1981</v>
      </c>
      <c r="G62" s="9">
        <v>301</v>
      </c>
      <c r="H62" s="10">
        <f>SUM(D62:G62)</f>
        <v>2635</v>
      </c>
    </row>
    <row r="63" spans="2:8" x14ac:dyDescent="0.25">
      <c r="B63" s="61"/>
      <c r="C63" s="8" t="s">
        <v>19</v>
      </c>
      <c r="D63" s="11">
        <f>IFERROR((D61/D62),0)</f>
        <v>0.52</v>
      </c>
      <c r="E63" s="11">
        <f t="shared" ref="E63" si="61">IFERROR((E61/E62),0)</f>
        <v>0.6629213483146067</v>
      </c>
      <c r="F63" s="11">
        <f t="shared" ref="F63" si="62">IFERROR((F61/F62),0)</f>
        <v>0.58051489146895507</v>
      </c>
      <c r="G63" s="11">
        <f t="shared" ref="G63" si="63">IFERROR((G61/G62),0)</f>
        <v>0.61461794019933558</v>
      </c>
      <c r="H63" s="11">
        <f t="shared" ref="H63" si="64">IFERROR((H61/H62),0)</f>
        <v>0.5859582542694497</v>
      </c>
    </row>
    <row r="64" spans="2:8" x14ac:dyDescent="0.25">
      <c r="B64" s="61" t="s">
        <v>71</v>
      </c>
      <c r="C64" s="8" t="s">
        <v>17</v>
      </c>
      <c r="D64" s="9">
        <v>0</v>
      </c>
      <c r="E64" s="9">
        <v>4</v>
      </c>
      <c r="F64" s="9">
        <v>570</v>
      </c>
      <c r="G64" s="9">
        <v>121</v>
      </c>
      <c r="H64" s="10">
        <f>SUM(D64:G64)</f>
        <v>695</v>
      </c>
    </row>
    <row r="65" spans="2:8" x14ac:dyDescent="0.25">
      <c r="B65" s="61"/>
      <c r="C65" s="8" t="s">
        <v>18</v>
      </c>
      <c r="D65" s="9">
        <v>0</v>
      </c>
      <c r="E65" s="9">
        <v>5</v>
      </c>
      <c r="F65" s="9">
        <v>772</v>
      </c>
      <c r="G65" s="9">
        <v>137</v>
      </c>
      <c r="H65" s="10">
        <f>SUM(D65:G65)</f>
        <v>914</v>
      </c>
    </row>
    <row r="66" spans="2:8" x14ac:dyDescent="0.25">
      <c r="B66" s="61"/>
      <c r="C66" s="8" t="s">
        <v>19</v>
      </c>
      <c r="D66" s="11">
        <f>IFERROR((D64/D65),0)</f>
        <v>0</v>
      </c>
      <c r="E66" s="11">
        <f t="shared" ref="E66" si="65">IFERROR((E64/E65),0)</f>
        <v>0.8</v>
      </c>
      <c r="F66" s="11">
        <f t="shared" ref="F66" si="66">IFERROR((F64/F65),0)</f>
        <v>0.73834196891191706</v>
      </c>
      <c r="G66" s="11">
        <f t="shared" ref="G66" si="67">IFERROR((G64/G65),0)</f>
        <v>0.88321167883211682</v>
      </c>
      <c r="H66" s="11">
        <f t="shared" ref="H66" si="68">IFERROR((H64/H65),0)</f>
        <v>0.76039387308533912</v>
      </c>
    </row>
    <row r="67" spans="2:8" x14ac:dyDescent="0.25">
      <c r="B67" s="61" t="s">
        <v>72</v>
      </c>
      <c r="C67" s="8" t="s">
        <v>17</v>
      </c>
      <c r="D67" s="9">
        <v>13</v>
      </c>
      <c r="E67" s="9">
        <v>30</v>
      </c>
      <c r="F67" s="9">
        <v>1081</v>
      </c>
      <c r="G67" s="9">
        <v>90</v>
      </c>
      <c r="H67" s="10">
        <f>SUM(D67:G67)</f>
        <v>1214</v>
      </c>
    </row>
    <row r="68" spans="2:8" x14ac:dyDescent="0.25">
      <c r="B68" s="61"/>
      <c r="C68" s="8" t="s">
        <v>18</v>
      </c>
      <c r="D68" s="9">
        <v>20</v>
      </c>
      <c r="E68" s="9">
        <v>36</v>
      </c>
      <c r="F68" s="9">
        <v>1648</v>
      </c>
      <c r="G68" s="9">
        <v>165</v>
      </c>
      <c r="H68" s="10">
        <f>SUM(D68:G68)</f>
        <v>1869</v>
      </c>
    </row>
    <row r="69" spans="2:8" x14ac:dyDescent="0.25">
      <c r="B69" s="61"/>
      <c r="C69" s="8" t="s">
        <v>19</v>
      </c>
      <c r="D69" s="11">
        <f>IFERROR((D67/D68),0)</f>
        <v>0.65</v>
      </c>
      <c r="E69" s="11">
        <f t="shared" ref="E69" si="69">IFERROR((E67/E68),0)</f>
        <v>0.83333333333333337</v>
      </c>
      <c r="F69" s="11">
        <f t="shared" ref="F69" si="70">IFERROR((F67/F68),0)</f>
        <v>0.65594660194174759</v>
      </c>
      <c r="G69" s="11">
        <f t="shared" ref="G69" si="71">IFERROR((G67/G68),0)</f>
        <v>0.54545454545454541</v>
      </c>
      <c r="H69" s="11">
        <f t="shared" ref="H69" si="72">IFERROR((H67/H68),0)</f>
        <v>0.64954521134296417</v>
      </c>
    </row>
    <row r="70" spans="2:8" x14ac:dyDescent="0.25">
      <c r="B70" s="61" t="s">
        <v>73</v>
      </c>
      <c r="C70" s="8" t="s">
        <v>17</v>
      </c>
      <c r="D70" s="9">
        <v>103</v>
      </c>
      <c r="E70" s="9">
        <v>146</v>
      </c>
      <c r="F70" s="9">
        <v>1568</v>
      </c>
      <c r="G70" s="9">
        <v>657</v>
      </c>
      <c r="H70" s="10">
        <f>SUM(D70:G70)</f>
        <v>2474</v>
      </c>
    </row>
    <row r="71" spans="2:8" x14ac:dyDescent="0.25">
      <c r="B71" s="61"/>
      <c r="C71" s="8" t="s">
        <v>18</v>
      </c>
      <c r="D71" s="9">
        <v>205</v>
      </c>
      <c r="E71" s="9">
        <v>273</v>
      </c>
      <c r="F71" s="9">
        <v>2850</v>
      </c>
      <c r="G71" s="9">
        <v>946</v>
      </c>
      <c r="H71" s="10">
        <f>SUM(D71:G71)</f>
        <v>4274</v>
      </c>
    </row>
    <row r="72" spans="2:8" x14ac:dyDescent="0.25">
      <c r="B72" s="61"/>
      <c r="C72" s="8" t="s">
        <v>19</v>
      </c>
      <c r="D72" s="11">
        <f>IFERROR((D70/D71),0)</f>
        <v>0.5024390243902439</v>
      </c>
      <c r="E72" s="11">
        <f t="shared" ref="E72" si="73">IFERROR((E70/E71),0)</f>
        <v>0.53479853479853479</v>
      </c>
      <c r="F72" s="11">
        <f t="shared" ref="F72" si="74">IFERROR((F70/F71),0)</f>
        <v>0.55017543859649121</v>
      </c>
      <c r="G72" s="11">
        <f t="shared" ref="G72" si="75">IFERROR((G70/G71),0)</f>
        <v>0.69450317124735728</v>
      </c>
      <c r="H72" s="11">
        <f t="shared" ref="H72" si="76">IFERROR((H70/H71),0)</f>
        <v>0.5788488535329902</v>
      </c>
    </row>
    <row r="73" spans="2:8" x14ac:dyDescent="0.25">
      <c r="B73" s="61" t="s">
        <v>74</v>
      </c>
      <c r="C73" s="8" t="s">
        <v>17</v>
      </c>
      <c r="D73" s="9">
        <v>58</v>
      </c>
      <c r="E73" s="9">
        <v>123</v>
      </c>
      <c r="F73" s="9">
        <v>864</v>
      </c>
      <c r="G73" s="9">
        <v>289</v>
      </c>
      <c r="H73" s="10">
        <f>SUM(D73:G73)</f>
        <v>1334</v>
      </c>
    </row>
    <row r="74" spans="2:8" x14ac:dyDescent="0.25">
      <c r="B74" s="61"/>
      <c r="C74" s="8" t="s">
        <v>18</v>
      </c>
      <c r="D74" s="9">
        <v>175</v>
      </c>
      <c r="E74" s="9">
        <v>246</v>
      </c>
      <c r="F74" s="9">
        <v>1821</v>
      </c>
      <c r="G74" s="9">
        <v>395</v>
      </c>
      <c r="H74" s="10">
        <f>SUM(D74:G74)</f>
        <v>2637</v>
      </c>
    </row>
    <row r="75" spans="2:8" x14ac:dyDescent="0.25">
      <c r="B75" s="61"/>
      <c r="C75" s="8" t="s">
        <v>19</v>
      </c>
      <c r="D75" s="11">
        <f>IFERROR((D73/D74),0)</f>
        <v>0.33142857142857141</v>
      </c>
      <c r="E75" s="11">
        <f t="shared" ref="E75" si="77">IFERROR((E73/E74),0)</f>
        <v>0.5</v>
      </c>
      <c r="F75" s="11">
        <f t="shared" ref="F75" si="78">IFERROR((F73/F74),0)</f>
        <v>0.47446457990115321</v>
      </c>
      <c r="G75" s="11">
        <f t="shared" ref="G75" si="79">IFERROR((G73/G74),0)</f>
        <v>0.73164556962025318</v>
      </c>
      <c r="H75" s="11">
        <f t="shared" ref="H75" si="80">IFERROR((H73/H74),0)</f>
        <v>0.50587789154342055</v>
      </c>
    </row>
    <row r="76" spans="2:8" x14ac:dyDescent="0.25">
      <c r="B76" s="61" t="s">
        <v>75</v>
      </c>
      <c r="C76" s="8" t="s">
        <v>17</v>
      </c>
      <c r="D76" s="9">
        <v>83</v>
      </c>
      <c r="E76" s="9">
        <v>137</v>
      </c>
      <c r="F76" s="9">
        <v>1240</v>
      </c>
      <c r="G76" s="9">
        <v>567</v>
      </c>
      <c r="H76" s="10">
        <f>SUM(D76:G76)</f>
        <v>2027</v>
      </c>
    </row>
    <row r="77" spans="2:8" x14ac:dyDescent="0.25">
      <c r="B77" s="61"/>
      <c r="C77" s="8" t="s">
        <v>18</v>
      </c>
      <c r="D77" s="9">
        <v>144</v>
      </c>
      <c r="E77" s="9">
        <v>218</v>
      </c>
      <c r="F77" s="9">
        <v>2058</v>
      </c>
      <c r="G77" s="9">
        <v>656</v>
      </c>
      <c r="H77" s="10">
        <f>SUM(D77:G77)</f>
        <v>3076</v>
      </c>
    </row>
    <row r="78" spans="2:8" x14ac:dyDescent="0.25">
      <c r="B78" s="61"/>
      <c r="C78" s="8" t="s">
        <v>19</v>
      </c>
      <c r="D78" s="11">
        <f>IFERROR((D76/D77),0)</f>
        <v>0.57638888888888884</v>
      </c>
      <c r="E78" s="11">
        <f t="shared" ref="E78" si="81">IFERROR((E76/E77),0)</f>
        <v>0.62844036697247707</v>
      </c>
      <c r="F78" s="11">
        <f t="shared" ref="F78" si="82">IFERROR((F76/F77),0)</f>
        <v>0.60252672497570459</v>
      </c>
      <c r="G78" s="11">
        <f t="shared" ref="G78" si="83">IFERROR((G76/G77),0)</f>
        <v>0.86432926829268297</v>
      </c>
      <c r="H78" s="11">
        <f t="shared" ref="H78" si="84">IFERROR((H76/H77),0)</f>
        <v>0.65897269180754225</v>
      </c>
    </row>
    <row r="79" spans="2:8" x14ac:dyDescent="0.25">
      <c r="B79" s="61" t="s">
        <v>76</v>
      </c>
      <c r="C79" s="8" t="s">
        <v>17</v>
      </c>
      <c r="D79" s="9">
        <v>31</v>
      </c>
      <c r="E79" s="9">
        <v>26</v>
      </c>
      <c r="F79" s="9">
        <v>1121</v>
      </c>
      <c r="G79" s="9">
        <v>459</v>
      </c>
      <c r="H79" s="10">
        <f>SUM(D79:G79)</f>
        <v>1637</v>
      </c>
    </row>
    <row r="80" spans="2:8" x14ac:dyDescent="0.25">
      <c r="B80" s="61"/>
      <c r="C80" s="8" t="s">
        <v>18</v>
      </c>
      <c r="D80" s="9">
        <v>92</v>
      </c>
      <c r="E80" s="9">
        <v>68</v>
      </c>
      <c r="F80" s="9">
        <v>2252</v>
      </c>
      <c r="G80" s="9">
        <v>668</v>
      </c>
      <c r="H80" s="10">
        <f>SUM(D80:G80)</f>
        <v>3080</v>
      </c>
    </row>
    <row r="81" spans="2:8" x14ac:dyDescent="0.25">
      <c r="B81" s="61"/>
      <c r="C81" s="8" t="s">
        <v>19</v>
      </c>
      <c r="D81" s="11">
        <f>IFERROR((D79/D80),0)</f>
        <v>0.33695652173913043</v>
      </c>
      <c r="E81" s="11">
        <f t="shared" ref="E81" si="85">IFERROR((E79/E80),0)</f>
        <v>0.38235294117647056</v>
      </c>
      <c r="F81" s="11">
        <f t="shared" ref="F81" si="86">IFERROR((F79/F80),0)</f>
        <v>0.49777975133214919</v>
      </c>
      <c r="G81" s="11">
        <f t="shared" ref="G81" si="87">IFERROR((G79/G80),0)</f>
        <v>0.68712574850299402</v>
      </c>
      <c r="H81" s="11">
        <f t="shared" ref="H81" si="88">IFERROR((H79/H80),0)</f>
        <v>0.53149350649350646</v>
      </c>
    </row>
    <row r="82" spans="2:8" x14ac:dyDescent="0.25">
      <c r="B82" s="61" t="s">
        <v>77</v>
      </c>
      <c r="C82" s="8" t="s">
        <v>17</v>
      </c>
      <c r="D82" s="9">
        <v>120</v>
      </c>
      <c r="E82" s="9">
        <v>142</v>
      </c>
      <c r="F82" s="9">
        <v>1230</v>
      </c>
      <c r="G82" s="9">
        <v>858</v>
      </c>
      <c r="H82" s="10">
        <f>SUM(D82:G82)</f>
        <v>2350</v>
      </c>
    </row>
    <row r="83" spans="2:8" x14ac:dyDescent="0.25">
      <c r="B83" s="61"/>
      <c r="C83" s="8" t="s">
        <v>18</v>
      </c>
      <c r="D83" s="9">
        <v>380</v>
      </c>
      <c r="E83" s="9">
        <v>424</v>
      </c>
      <c r="F83" s="9">
        <v>3073</v>
      </c>
      <c r="G83" s="9">
        <v>1032</v>
      </c>
      <c r="H83" s="10">
        <f>SUM(D83:G83)</f>
        <v>4909</v>
      </c>
    </row>
    <row r="84" spans="2:8" x14ac:dyDescent="0.25">
      <c r="B84" s="61"/>
      <c r="C84" s="8" t="s">
        <v>19</v>
      </c>
      <c r="D84" s="11">
        <f>IFERROR((D82/D83),0)</f>
        <v>0.31578947368421051</v>
      </c>
      <c r="E84" s="11">
        <f t="shared" ref="E84" si="89">IFERROR((E82/E83),0)</f>
        <v>0.33490566037735847</v>
      </c>
      <c r="F84" s="11">
        <f t="shared" ref="F84" si="90">IFERROR((F82/F83),0)</f>
        <v>0.4002603319232021</v>
      </c>
      <c r="G84" s="11">
        <f t="shared" ref="G84" si="91">IFERROR((G82/G83),0)</f>
        <v>0.83139534883720934</v>
      </c>
      <c r="H84" s="11">
        <f t="shared" ref="H84" si="92">IFERROR((H82/H83),0)</f>
        <v>0.47871256875127316</v>
      </c>
    </row>
    <row r="85" spans="2:8" x14ac:dyDescent="0.25">
      <c r="B85" s="61" t="s">
        <v>78</v>
      </c>
      <c r="C85" s="8" t="s">
        <v>17</v>
      </c>
      <c r="D85" s="9">
        <v>31</v>
      </c>
      <c r="E85" s="9">
        <v>78</v>
      </c>
      <c r="F85" s="9">
        <v>1328</v>
      </c>
      <c r="G85" s="9">
        <v>296</v>
      </c>
      <c r="H85" s="10">
        <f>SUM(D85:G85)</f>
        <v>1733</v>
      </c>
    </row>
    <row r="86" spans="2:8" x14ac:dyDescent="0.25">
      <c r="B86" s="61"/>
      <c r="C86" s="8" t="s">
        <v>18</v>
      </c>
      <c r="D86" s="9">
        <v>53</v>
      </c>
      <c r="E86" s="9">
        <v>145</v>
      </c>
      <c r="F86" s="9">
        <v>2212</v>
      </c>
      <c r="G86" s="9">
        <v>418</v>
      </c>
      <c r="H86" s="10">
        <f>SUM(D86:G86)</f>
        <v>2828</v>
      </c>
    </row>
    <row r="87" spans="2:8" x14ac:dyDescent="0.25">
      <c r="B87" s="61"/>
      <c r="C87" s="8" t="s">
        <v>19</v>
      </c>
      <c r="D87" s="11">
        <f>IFERROR((D85/D86),0)</f>
        <v>0.58490566037735847</v>
      </c>
      <c r="E87" s="11">
        <f t="shared" ref="E87" si="93">IFERROR((E85/E86),0)</f>
        <v>0.53793103448275859</v>
      </c>
      <c r="F87" s="11">
        <f t="shared" ref="F87" si="94">IFERROR((F85/F86),0)</f>
        <v>0.60036166365280286</v>
      </c>
      <c r="G87" s="11">
        <f t="shared" ref="G87" si="95">IFERROR((G85/G86),0)</f>
        <v>0.70813397129186606</v>
      </c>
      <c r="H87" s="11">
        <f t="shared" ref="H87" si="96">IFERROR((H85/H86),0)</f>
        <v>0.61280056577086284</v>
      </c>
    </row>
    <row r="88" spans="2:8" x14ac:dyDescent="0.25">
      <c r="B88" s="61" t="s">
        <v>79</v>
      </c>
      <c r="C88" s="8" t="s">
        <v>17</v>
      </c>
      <c r="D88" s="9">
        <v>68</v>
      </c>
      <c r="E88" s="9">
        <v>84</v>
      </c>
      <c r="F88" s="9">
        <v>928</v>
      </c>
      <c r="G88" s="9">
        <v>214</v>
      </c>
      <c r="H88" s="10">
        <f>SUM(D88:G88)</f>
        <v>1294</v>
      </c>
    </row>
    <row r="89" spans="2:8" x14ac:dyDescent="0.25">
      <c r="B89" s="61"/>
      <c r="C89" s="8" t="s">
        <v>18</v>
      </c>
      <c r="D89" s="9">
        <v>94</v>
      </c>
      <c r="E89" s="9">
        <v>139</v>
      </c>
      <c r="F89" s="9">
        <v>1408</v>
      </c>
      <c r="G89" s="9">
        <v>261</v>
      </c>
      <c r="H89" s="10">
        <f>SUM(D89:G89)</f>
        <v>1902</v>
      </c>
    </row>
    <row r="90" spans="2:8" x14ac:dyDescent="0.25">
      <c r="B90" s="61"/>
      <c r="C90" s="8" t="s">
        <v>19</v>
      </c>
      <c r="D90" s="11">
        <f>IFERROR((D88/D89),0)</f>
        <v>0.72340425531914898</v>
      </c>
      <c r="E90" s="11">
        <f t="shared" ref="E90" si="97">IFERROR((E88/E89),0)</f>
        <v>0.60431654676258995</v>
      </c>
      <c r="F90" s="11">
        <f t="shared" ref="F90" si="98">IFERROR((F88/F89),0)</f>
        <v>0.65909090909090906</v>
      </c>
      <c r="G90" s="11">
        <f t="shared" ref="G90" si="99">IFERROR((G88/G89),0)</f>
        <v>0.81992337164750961</v>
      </c>
      <c r="H90" s="11">
        <f t="shared" ref="H90" si="100">IFERROR((H88/H89),0)</f>
        <v>0.68033648790746581</v>
      </c>
    </row>
    <row r="91" spans="2:8" x14ac:dyDescent="0.25">
      <c r="B91" s="61" t="s">
        <v>80</v>
      </c>
      <c r="C91" s="8" t="s">
        <v>17</v>
      </c>
      <c r="D91" s="9">
        <v>16</v>
      </c>
      <c r="E91" s="9">
        <v>4</v>
      </c>
      <c r="F91" s="9">
        <v>456</v>
      </c>
      <c r="G91" s="9">
        <v>475</v>
      </c>
      <c r="H91" s="10">
        <f>SUM(D91:G91)</f>
        <v>951</v>
      </c>
    </row>
    <row r="92" spans="2:8" x14ac:dyDescent="0.25">
      <c r="B92" s="61"/>
      <c r="C92" s="8" t="s">
        <v>18</v>
      </c>
      <c r="D92" s="9">
        <v>26</v>
      </c>
      <c r="E92" s="9">
        <v>8</v>
      </c>
      <c r="F92" s="9">
        <v>846</v>
      </c>
      <c r="G92" s="9">
        <v>613</v>
      </c>
      <c r="H92" s="10">
        <f>SUM(D92:G92)</f>
        <v>1493</v>
      </c>
    </row>
    <row r="93" spans="2:8" x14ac:dyDescent="0.25">
      <c r="B93" s="61"/>
      <c r="C93" s="8" t="s">
        <v>19</v>
      </c>
      <c r="D93" s="11">
        <f>IFERROR((D91/D92),0)</f>
        <v>0.61538461538461542</v>
      </c>
      <c r="E93" s="11">
        <f t="shared" ref="E93" si="101">IFERROR((E91/E92),0)</f>
        <v>0.5</v>
      </c>
      <c r="F93" s="11">
        <f t="shared" ref="F93" si="102">IFERROR((F91/F92),0)</f>
        <v>0.53900709219858156</v>
      </c>
      <c r="G93" s="11">
        <f t="shared" ref="G93" si="103">IFERROR((G91/G92),0)</f>
        <v>0.77487765089722671</v>
      </c>
      <c r="H93" s="11">
        <f t="shared" ref="H93" si="104">IFERROR((H91/H92),0)</f>
        <v>0.6369725385130609</v>
      </c>
    </row>
    <row r="94" spans="2:8" x14ac:dyDescent="0.25">
      <c r="B94" s="61" t="s">
        <v>81</v>
      </c>
      <c r="C94" s="8" t="s">
        <v>17</v>
      </c>
      <c r="D94" s="9">
        <v>0</v>
      </c>
      <c r="E94" s="9">
        <v>5</v>
      </c>
      <c r="F94" s="9">
        <v>500</v>
      </c>
      <c r="G94" s="9">
        <v>61</v>
      </c>
      <c r="H94" s="10">
        <f>SUM(D94:G94)</f>
        <v>566</v>
      </c>
    </row>
    <row r="95" spans="2:8" x14ac:dyDescent="0.25">
      <c r="B95" s="61"/>
      <c r="C95" s="8" t="s">
        <v>18</v>
      </c>
      <c r="D95" s="9">
        <v>1</v>
      </c>
      <c r="E95" s="9">
        <v>6</v>
      </c>
      <c r="F95" s="9">
        <v>519</v>
      </c>
      <c r="G95" s="9">
        <v>63</v>
      </c>
      <c r="H95" s="10">
        <f>SUM(D95:G95)</f>
        <v>589</v>
      </c>
    </row>
    <row r="96" spans="2:8" x14ac:dyDescent="0.25">
      <c r="B96" s="61"/>
      <c r="C96" s="8" t="s">
        <v>19</v>
      </c>
      <c r="D96" s="11">
        <f>IFERROR((D94/D95),0)</f>
        <v>0</v>
      </c>
      <c r="E96" s="11">
        <f t="shared" ref="E96" si="105">IFERROR((E94/E95),0)</f>
        <v>0.83333333333333337</v>
      </c>
      <c r="F96" s="11">
        <f t="shared" ref="F96" si="106">IFERROR((F94/F95),0)</f>
        <v>0.96339113680154143</v>
      </c>
      <c r="G96" s="11">
        <f t="shared" ref="G96" si="107">IFERROR((G94/G95),0)</f>
        <v>0.96825396825396826</v>
      </c>
      <c r="H96" s="11">
        <f t="shared" ref="H96" si="108">IFERROR((H94/H95),0)</f>
        <v>0.96095076400679114</v>
      </c>
    </row>
    <row r="97" spans="2:8" x14ac:dyDescent="0.25">
      <c r="B97" s="61" t="s">
        <v>82</v>
      </c>
      <c r="C97" s="8" t="s">
        <v>17</v>
      </c>
      <c r="D97" s="9">
        <v>6</v>
      </c>
      <c r="E97" s="9">
        <v>90</v>
      </c>
      <c r="F97" s="9">
        <v>1083</v>
      </c>
      <c r="G97" s="9">
        <v>77</v>
      </c>
      <c r="H97" s="10">
        <f>SUM(D97:G97)</f>
        <v>1256</v>
      </c>
    </row>
    <row r="98" spans="2:8" x14ac:dyDescent="0.25">
      <c r="B98" s="61"/>
      <c r="C98" s="8" t="s">
        <v>18</v>
      </c>
      <c r="D98" s="9">
        <v>10</v>
      </c>
      <c r="E98" s="9">
        <v>93</v>
      </c>
      <c r="F98" s="9">
        <v>1462</v>
      </c>
      <c r="G98" s="9">
        <v>85</v>
      </c>
      <c r="H98" s="10">
        <f>SUM(D98:G98)</f>
        <v>1650</v>
      </c>
    </row>
    <row r="99" spans="2:8" x14ac:dyDescent="0.25">
      <c r="B99" s="61"/>
      <c r="C99" s="8" t="s">
        <v>19</v>
      </c>
      <c r="D99" s="11">
        <f>IFERROR((D97/D98),0)</f>
        <v>0.6</v>
      </c>
      <c r="E99" s="11">
        <f t="shared" ref="E99" si="109">IFERROR((E97/E98),0)</f>
        <v>0.967741935483871</v>
      </c>
      <c r="F99" s="11">
        <f t="shared" ref="F99" si="110">IFERROR((F97/F98),0)</f>
        <v>0.74076607387140903</v>
      </c>
      <c r="G99" s="11">
        <f t="shared" ref="G99" si="111">IFERROR((G97/G98),0)</f>
        <v>0.90588235294117647</v>
      </c>
      <c r="H99" s="11">
        <f t="shared" ref="H99" si="112">IFERROR((H97/H98),0)</f>
        <v>0.76121212121212123</v>
      </c>
    </row>
    <row r="100" spans="2:8" x14ac:dyDescent="0.25">
      <c r="B100" s="61" t="s">
        <v>83</v>
      </c>
      <c r="C100" s="8" t="s">
        <v>17</v>
      </c>
      <c r="D100" s="9">
        <v>1</v>
      </c>
      <c r="E100" s="9">
        <v>1</v>
      </c>
      <c r="F100" s="9">
        <v>228</v>
      </c>
      <c r="G100" s="9">
        <v>261</v>
      </c>
      <c r="H100" s="10">
        <f>SUM(D100:G100)</f>
        <v>491</v>
      </c>
    </row>
    <row r="101" spans="2:8" x14ac:dyDescent="0.25">
      <c r="B101" s="61"/>
      <c r="C101" s="8" t="s">
        <v>18</v>
      </c>
      <c r="D101" s="9">
        <v>5</v>
      </c>
      <c r="E101" s="9">
        <v>1</v>
      </c>
      <c r="F101" s="9">
        <v>457</v>
      </c>
      <c r="G101" s="9">
        <v>364</v>
      </c>
      <c r="H101" s="10">
        <f>SUM(D101:G101)</f>
        <v>827</v>
      </c>
    </row>
    <row r="102" spans="2:8" x14ac:dyDescent="0.25">
      <c r="B102" s="61"/>
      <c r="C102" s="8" t="s">
        <v>19</v>
      </c>
      <c r="D102" s="11">
        <f>IFERROR((D100/D101),0)</f>
        <v>0.2</v>
      </c>
      <c r="E102" s="11">
        <f t="shared" ref="E102" si="113">IFERROR((E100/E101),0)</f>
        <v>1</v>
      </c>
      <c r="F102" s="11">
        <f t="shared" ref="F102" si="114">IFERROR((F100/F101),0)</f>
        <v>0.4989059080962801</v>
      </c>
      <c r="G102" s="11">
        <f t="shared" ref="G102" si="115">IFERROR((G100/G101),0)</f>
        <v>0.71703296703296704</v>
      </c>
      <c r="H102" s="11">
        <f t="shared" ref="H102" si="116">IFERROR((H100/H101),0)</f>
        <v>0.59371221281741238</v>
      </c>
    </row>
    <row r="103" spans="2:8" x14ac:dyDescent="0.25">
      <c r="B103" s="62" t="s">
        <v>53</v>
      </c>
      <c r="C103" s="12" t="s">
        <v>17</v>
      </c>
      <c r="D103" s="10">
        <f>D13+D16+D19+D22+D25+D28+D31+D34+D37+D40+D43+D46+D49+D52+D55+D58+D61+D64+D67+D70+D73+D76+D79+D82+D85+D88+D91+D94+D97+D100</f>
        <v>1216</v>
      </c>
      <c r="E103" s="10">
        <f t="shared" ref="E103:G103" si="117">E13+E16+E19+E22+E25+E28+E31+E34+E37+E40+E43+E46+E49+E52+E55+E58+E61+E64+E67+E70+E73+E76+E79+E82+E85+E88+E91+E94+E97+E100</f>
        <v>1829</v>
      </c>
      <c r="F103" s="10">
        <f t="shared" si="117"/>
        <v>30509</v>
      </c>
      <c r="G103" s="10">
        <f t="shared" si="117"/>
        <v>9139</v>
      </c>
      <c r="H103" s="10">
        <f>H13+H16+H19+H22+H25+H28+H31+H34+H37+H40+H43+H46+H49+H52+H55+H58+H61+H64+H67+H70+H73+H76+H79+H82+H85+H88+H91+H94+H97+H100</f>
        <v>42693</v>
      </c>
    </row>
    <row r="104" spans="2:8" x14ac:dyDescent="0.25">
      <c r="B104" s="62"/>
      <c r="C104" s="12" t="s">
        <v>18</v>
      </c>
      <c r="D104" s="10">
        <f>D14+D17+D20+D23+D26+D29+D32+D35+D38+D41+D44+D47+D50+D53+D56+D59+D62+D65+D68+D71+D74+D77+D80+D83+D86+D89+D92+D95+D98+D101</f>
        <v>2597</v>
      </c>
      <c r="E104" s="10">
        <f t="shared" ref="E104:G104" si="118">E14+E17+E20+E23+E26+E29+E32+E35+E38+E41+E44+E47+E50+E53+E56+E59+E62+E65+E68+E71+E74+E77+E80+E83+E86+E89+E92+E95+E98+E101</f>
        <v>3548</v>
      </c>
      <c r="F104" s="10">
        <f t="shared" si="118"/>
        <v>54126</v>
      </c>
      <c r="G104" s="10">
        <f t="shared" si="118"/>
        <v>11983</v>
      </c>
      <c r="H104" s="10">
        <f>H14+H17+H20+H23+H26+H29+H32+H35+H38+H41+H44+H47+H50+H53+H56+H59+H62+H65+H68+H71+H74+H77+H80+H83+H86+H89+H92+H95+H98+H101</f>
        <v>72254</v>
      </c>
    </row>
    <row r="105" spans="2:8" x14ac:dyDescent="0.25">
      <c r="B105" s="62"/>
      <c r="C105" s="12" t="s">
        <v>19</v>
      </c>
      <c r="D105" s="13">
        <f>IFERROR((D103/D104),0)</f>
        <v>0.46823257604928764</v>
      </c>
      <c r="E105" s="13">
        <f t="shared" ref="E105" si="119">IFERROR((E103/E104),0)</f>
        <v>0.5155016910935738</v>
      </c>
      <c r="F105" s="13">
        <f t="shared" ref="F105" si="120">IFERROR((F103/F104),0)</f>
        <v>0.56366626020766364</v>
      </c>
      <c r="G105" s="13">
        <f t="shared" ref="G105" si="121">IFERROR((G103/G104),0)</f>
        <v>0.7626637736793791</v>
      </c>
      <c r="H105" s="50">
        <f t="shared" ref="H105" si="122">IFERROR((H103/H104),0)</f>
        <v>0.59087386165471811</v>
      </c>
    </row>
  </sheetData>
  <mergeCells count="40">
    <mergeCell ref="I3:M3"/>
    <mergeCell ref="I4:M4"/>
    <mergeCell ref="I10:L10"/>
    <mergeCell ref="B13:B15"/>
    <mergeCell ref="C9:F9"/>
    <mergeCell ref="C10:F10"/>
    <mergeCell ref="B12:C12"/>
    <mergeCell ref="B2:H2"/>
    <mergeCell ref="B3:H3"/>
    <mergeCell ref="B4:H4"/>
    <mergeCell ref="B79:B81"/>
    <mergeCell ref="B49:B51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103:B105"/>
    <mergeCell ref="B85:B87"/>
    <mergeCell ref="B88:B90"/>
    <mergeCell ref="B91:B93"/>
    <mergeCell ref="B94:B96"/>
    <mergeCell ref="B97:B99"/>
    <mergeCell ref="B100:B102"/>
    <mergeCell ref="B82:B84"/>
    <mergeCell ref="B52:B54"/>
    <mergeCell ref="B55:B57"/>
    <mergeCell ref="B58:B60"/>
    <mergeCell ref="B61:B63"/>
    <mergeCell ref="B73:B75"/>
    <mergeCell ref="B76:B78"/>
    <mergeCell ref="B64:B66"/>
    <mergeCell ref="B67:B69"/>
    <mergeCell ref="B70:B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showGridLines="0" zoomScale="85" zoomScaleNormal="85" workbookViewId="0">
      <selection activeCell="E20" sqref="E20"/>
    </sheetView>
  </sheetViews>
  <sheetFormatPr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59" t="s">
        <v>21</v>
      </c>
      <c r="C2" s="59"/>
      <c r="D2" s="59"/>
      <c r="E2" s="59"/>
    </row>
    <row r="3" spans="2:5" ht="15" x14ac:dyDescent="0.2">
      <c r="B3" s="60" t="s">
        <v>22</v>
      </c>
      <c r="C3" s="60"/>
      <c r="D3" s="60"/>
      <c r="E3" s="60"/>
    </row>
    <row r="4" spans="2:5" ht="15" x14ac:dyDescent="0.25">
      <c r="B4" s="59" t="s">
        <v>1</v>
      </c>
      <c r="C4" s="59"/>
      <c r="D4" s="59"/>
      <c r="E4" s="59"/>
    </row>
    <row r="5" spans="2:5" x14ac:dyDescent="0.2">
      <c r="B5" s="28"/>
      <c r="C5" s="28"/>
      <c r="D5" s="28"/>
    </row>
    <row r="6" spans="2:5" ht="15" x14ac:dyDescent="0.25">
      <c r="B6" s="29" t="s">
        <v>2</v>
      </c>
      <c r="C6" s="29" t="s">
        <v>88</v>
      </c>
    </row>
    <row r="7" spans="2:5" ht="15" x14ac:dyDescent="0.25">
      <c r="B7" s="29" t="s">
        <v>3</v>
      </c>
      <c r="C7" s="30">
        <v>2015</v>
      </c>
    </row>
    <row r="8" spans="2:5" ht="15" x14ac:dyDescent="0.25">
      <c r="B8" s="29" t="s">
        <v>4</v>
      </c>
      <c r="C8" s="29" t="s">
        <v>89</v>
      </c>
    </row>
    <row r="9" spans="2:5" ht="15" x14ac:dyDescent="0.25">
      <c r="B9" s="29" t="s">
        <v>6</v>
      </c>
      <c r="C9" s="31" t="s">
        <v>23</v>
      </c>
      <c r="D9" s="28"/>
    </row>
    <row r="10" spans="2:5" ht="15" x14ac:dyDescent="0.25">
      <c r="B10" s="30" t="s">
        <v>5</v>
      </c>
      <c r="C10" s="67" t="s">
        <v>24</v>
      </c>
      <c r="D10" s="67"/>
      <c r="E10" s="67"/>
    </row>
    <row r="11" spans="2:5" x14ac:dyDescent="0.2">
      <c r="C11" s="67"/>
      <c r="D11" s="67"/>
      <c r="E11" s="67"/>
    </row>
    <row r="13" spans="2:5" ht="43.5" customHeight="1" x14ac:dyDescent="0.2">
      <c r="B13" s="20" t="s">
        <v>9</v>
      </c>
      <c r="C13" s="32" t="s">
        <v>25</v>
      </c>
      <c r="D13" s="32" t="s">
        <v>26</v>
      </c>
      <c r="E13" s="20" t="s">
        <v>27</v>
      </c>
    </row>
    <row r="14" spans="2:5" x14ac:dyDescent="0.2">
      <c r="B14" s="33" t="s">
        <v>54</v>
      </c>
      <c r="C14" s="34">
        <v>656</v>
      </c>
      <c r="D14" s="34">
        <v>2643</v>
      </c>
      <c r="E14" s="35">
        <f t="shared" ref="E14:E43" si="0">IFERROR((C14/D14),0)</f>
        <v>0.24820279984865684</v>
      </c>
    </row>
    <row r="15" spans="2:5" x14ac:dyDescent="0.2">
      <c r="B15" s="33" t="s">
        <v>55</v>
      </c>
      <c r="C15" s="34">
        <v>691</v>
      </c>
      <c r="D15" s="34">
        <v>5080</v>
      </c>
      <c r="E15" s="35">
        <f t="shared" si="0"/>
        <v>0.13602362204724411</v>
      </c>
    </row>
    <row r="16" spans="2:5" x14ac:dyDescent="0.2">
      <c r="B16" s="33" t="s">
        <v>56</v>
      </c>
      <c r="C16" s="34">
        <v>238</v>
      </c>
      <c r="D16" s="34">
        <v>1743</v>
      </c>
      <c r="E16" s="35">
        <f t="shared" si="0"/>
        <v>0.13654618473895583</v>
      </c>
    </row>
    <row r="17" spans="2:5" x14ac:dyDescent="0.2">
      <c r="B17" s="33" t="s">
        <v>57</v>
      </c>
      <c r="C17" s="34">
        <v>740</v>
      </c>
      <c r="D17" s="34">
        <v>5165</v>
      </c>
      <c r="E17" s="35">
        <f t="shared" si="0"/>
        <v>0.14327202323330107</v>
      </c>
    </row>
    <row r="18" spans="2:5" x14ac:dyDescent="0.2">
      <c r="B18" s="33" t="s">
        <v>58</v>
      </c>
      <c r="C18" s="34">
        <v>297</v>
      </c>
      <c r="D18" s="34">
        <v>1816</v>
      </c>
      <c r="E18" s="35">
        <f t="shared" si="0"/>
        <v>0.16354625550660792</v>
      </c>
    </row>
    <row r="19" spans="2:5" x14ac:dyDescent="0.2">
      <c r="B19" s="33" t="s">
        <v>59</v>
      </c>
      <c r="C19" s="34">
        <v>161</v>
      </c>
      <c r="D19" s="34">
        <v>2703</v>
      </c>
      <c r="E19" s="35">
        <f t="shared" si="0"/>
        <v>5.9563448020717724E-2</v>
      </c>
    </row>
    <row r="20" spans="2:5" x14ac:dyDescent="0.2">
      <c r="B20" s="33" t="s">
        <v>60</v>
      </c>
      <c r="C20" s="34">
        <v>669</v>
      </c>
      <c r="D20" s="34">
        <v>4958</v>
      </c>
      <c r="E20" s="35">
        <f t="shared" si="0"/>
        <v>0.13493344090359016</v>
      </c>
    </row>
    <row r="21" spans="2:5" x14ac:dyDescent="0.2">
      <c r="B21" s="33" t="s">
        <v>61</v>
      </c>
      <c r="C21" s="34">
        <v>421</v>
      </c>
      <c r="D21" s="34">
        <v>1451</v>
      </c>
      <c r="E21" s="35">
        <f t="shared" si="0"/>
        <v>0.29014472777394901</v>
      </c>
    </row>
    <row r="22" spans="2:5" x14ac:dyDescent="0.2">
      <c r="B22" s="33" t="s">
        <v>62</v>
      </c>
      <c r="C22" s="34">
        <v>331</v>
      </c>
      <c r="D22" s="34">
        <v>1639</v>
      </c>
      <c r="E22" s="35">
        <f t="shared" si="0"/>
        <v>0.20195241000610129</v>
      </c>
    </row>
    <row r="23" spans="2:5" x14ac:dyDescent="0.2">
      <c r="B23" s="33" t="s">
        <v>63</v>
      </c>
      <c r="C23" s="34">
        <v>170</v>
      </c>
      <c r="D23" s="34">
        <v>1065</v>
      </c>
      <c r="E23" s="35">
        <f t="shared" si="0"/>
        <v>0.15962441314553991</v>
      </c>
    </row>
    <row r="24" spans="2:5" x14ac:dyDescent="0.2">
      <c r="B24" s="33" t="s">
        <v>64</v>
      </c>
      <c r="C24" s="34">
        <v>371</v>
      </c>
      <c r="D24" s="34">
        <v>1963</v>
      </c>
      <c r="E24" s="35">
        <f t="shared" si="0"/>
        <v>0.18899643402954661</v>
      </c>
    </row>
    <row r="25" spans="2:5" x14ac:dyDescent="0.2">
      <c r="B25" s="33" t="s">
        <v>65</v>
      </c>
      <c r="C25" s="34">
        <v>50</v>
      </c>
      <c r="D25" s="34">
        <v>481</v>
      </c>
      <c r="E25" s="35">
        <f t="shared" si="0"/>
        <v>0.10395010395010396</v>
      </c>
    </row>
    <row r="26" spans="2:5" x14ac:dyDescent="0.2">
      <c r="B26" s="33" t="s">
        <v>66</v>
      </c>
      <c r="C26" s="34">
        <v>111</v>
      </c>
      <c r="D26" s="34">
        <v>792</v>
      </c>
      <c r="E26" s="35">
        <f t="shared" si="0"/>
        <v>0.14015151515151514</v>
      </c>
    </row>
    <row r="27" spans="2:5" x14ac:dyDescent="0.2">
      <c r="B27" s="33" t="s">
        <v>67</v>
      </c>
      <c r="C27" s="34">
        <v>98</v>
      </c>
      <c r="D27" s="34">
        <v>1407</v>
      </c>
      <c r="E27" s="35">
        <f t="shared" si="0"/>
        <v>6.965174129353234E-2</v>
      </c>
    </row>
    <row r="28" spans="2:5" x14ac:dyDescent="0.2">
      <c r="B28" s="33" t="s">
        <v>68</v>
      </c>
      <c r="C28" s="34">
        <v>166</v>
      </c>
      <c r="D28" s="34">
        <v>2100</v>
      </c>
      <c r="E28" s="35">
        <f t="shared" si="0"/>
        <v>7.9047619047619047E-2</v>
      </c>
    </row>
    <row r="29" spans="2:5" x14ac:dyDescent="0.2">
      <c r="B29" s="33" t="s">
        <v>69</v>
      </c>
      <c r="C29" s="34">
        <v>688</v>
      </c>
      <c r="D29" s="34">
        <v>4565</v>
      </c>
      <c r="E29" s="35">
        <f t="shared" si="0"/>
        <v>0.15071193866374588</v>
      </c>
    </row>
    <row r="30" spans="2:5" x14ac:dyDescent="0.2">
      <c r="B30" s="33" t="s">
        <v>70</v>
      </c>
      <c r="C30" s="34">
        <v>407</v>
      </c>
      <c r="D30" s="34">
        <v>2635</v>
      </c>
      <c r="E30" s="35">
        <f t="shared" si="0"/>
        <v>0.15445920303605312</v>
      </c>
    </row>
    <row r="31" spans="2:5" x14ac:dyDescent="0.2">
      <c r="B31" s="33" t="s">
        <v>71</v>
      </c>
      <c r="C31" s="34">
        <v>70</v>
      </c>
      <c r="D31" s="34">
        <v>914</v>
      </c>
      <c r="E31" s="35">
        <f t="shared" si="0"/>
        <v>7.6586433260393869E-2</v>
      </c>
    </row>
    <row r="32" spans="2:5" x14ac:dyDescent="0.2">
      <c r="B32" s="33" t="s">
        <v>72</v>
      </c>
      <c r="C32" s="34">
        <v>337</v>
      </c>
      <c r="D32" s="34">
        <v>1869</v>
      </c>
      <c r="E32" s="35">
        <f t="shared" si="0"/>
        <v>0.18031032637774211</v>
      </c>
    </row>
    <row r="33" spans="2:5" x14ac:dyDescent="0.2">
      <c r="B33" s="33" t="s">
        <v>73</v>
      </c>
      <c r="C33" s="34">
        <v>693</v>
      </c>
      <c r="D33" s="34">
        <v>4274</v>
      </c>
      <c r="E33" s="35">
        <f t="shared" si="0"/>
        <v>0.1621431913897988</v>
      </c>
    </row>
    <row r="34" spans="2:5" x14ac:dyDescent="0.2">
      <c r="B34" s="33" t="s">
        <v>74</v>
      </c>
      <c r="C34" s="34">
        <v>366</v>
      </c>
      <c r="D34" s="34">
        <v>2637</v>
      </c>
      <c r="E34" s="35">
        <f t="shared" si="0"/>
        <v>0.13879408418657566</v>
      </c>
    </row>
    <row r="35" spans="2:5" x14ac:dyDescent="0.2">
      <c r="B35" s="33" t="s">
        <v>75</v>
      </c>
      <c r="C35" s="34">
        <v>261</v>
      </c>
      <c r="D35" s="34">
        <v>3076</v>
      </c>
      <c r="E35" s="35">
        <f t="shared" si="0"/>
        <v>8.4850455136540964E-2</v>
      </c>
    </row>
    <row r="36" spans="2:5" x14ac:dyDescent="0.2">
      <c r="B36" s="33" t="s">
        <v>76</v>
      </c>
      <c r="C36" s="34">
        <v>464</v>
      </c>
      <c r="D36" s="34">
        <v>3080</v>
      </c>
      <c r="E36" s="35">
        <f t="shared" si="0"/>
        <v>0.15064935064935064</v>
      </c>
    </row>
    <row r="37" spans="2:5" x14ac:dyDescent="0.2">
      <c r="B37" s="33" t="s">
        <v>77</v>
      </c>
      <c r="C37" s="34">
        <v>712</v>
      </c>
      <c r="D37" s="34">
        <v>4909</v>
      </c>
      <c r="E37" s="35">
        <f t="shared" si="0"/>
        <v>0.14503972295783255</v>
      </c>
    </row>
    <row r="38" spans="2:5" x14ac:dyDescent="0.2">
      <c r="B38" s="33" t="s">
        <v>78</v>
      </c>
      <c r="C38" s="34">
        <v>199</v>
      </c>
      <c r="D38" s="34">
        <v>2828</v>
      </c>
      <c r="E38" s="35">
        <f t="shared" si="0"/>
        <v>7.0367751060820369E-2</v>
      </c>
    </row>
    <row r="39" spans="2:5" x14ac:dyDescent="0.2">
      <c r="B39" s="33" t="s">
        <v>79</v>
      </c>
      <c r="C39" s="34">
        <v>227</v>
      </c>
      <c r="D39" s="34">
        <v>1902</v>
      </c>
      <c r="E39" s="35">
        <f t="shared" si="0"/>
        <v>0.11934805467928496</v>
      </c>
    </row>
    <row r="40" spans="2:5" x14ac:dyDescent="0.2">
      <c r="B40" s="33" t="s">
        <v>80</v>
      </c>
      <c r="C40" s="34">
        <v>502</v>
      </c>
      <c r="D40" s="34">
        <v>1493</v>
      </c>
      <c r="E40" s="35">
        <f t="shared" si="0"/>
        <v>0.33623576691225721</v>
      </c>
    </row>
    <row r="41" spans="2:5" x14ac:dyDescent="0.2">
      <c r="B41" s="33" t="s">
        <v>81</v>
      </c>
      <c r="C41" s="34">
        <v>1</v>
      </c>
      <c r="D41" s="34">
        <v>589</v>
      </c>
      <c r="E41" s="35">
        <f t="shared" si="0"/>
        <v>1.697792869269949E-3</v>
      </c>
    </row>
    <row r="42" spans="2:5" x14ac:dyDescent="0.2">
      <c r="B42" s="33" t="s">
        <v>82</v>
      </c>
      <c r="C42" s="34">
        <v>160</v>
      </c>
      <c r="D42" s="34">
        <v>1650</v>
      </c>
      <c r="E42" s="35">
        <f t="shared" si="0"/>
        <v>9.696969696969697E-2</v>
      </c>
    </row>
    <row r="43" spans="2:5" x14ac:dyDescent="0.2">
      <c r="B43" s="33" t="s">
        <v>83</v>
      </c>
      <c r="C43" s="34">
        <v>132</v>
      </c>
      <c r="D43" s="34">
        <v>827</v>
      </c>
      <c r="E43" s="35">
        <f t="shared" si="0"/>
        <v>0.15961305925030231</v>
      </c>
    </row>
    <row r="44" spans="2:5" x14ac:dyDescent="0.2">
      <c r="B44" s="15"/>
      <c r="C44" s="20">
        <f>SUM(C14:C43)</f>
        <v>10389</v>
      </c>
      <c r="D44" s="20">
        <f>SUM(D14:D43)</f>
        <v>72254</v>
      </c>
      <c r="E44" s="36">
        <f t="shared" ref="E44" si="1">IFERROR((C44/D44),0)</f>
        <v>0.14378442715974202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tabSelected="1" zoomScale="85" zoomScaleNormal="85" workbookViewId="0"/>
  </sheetViews>
  <sheetFormatPr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59" t="s">
        <v>84</v>
      </c>
      <c r="C2" s="59"/>
      <c r="D2" s="59"/>
      <c r="E2" s="59"/>
    </row>
    <row r="3" spans="2:5" ht="15" customHeight="1" x14ac:dyDescent="0.25">
      <c r="B3" s="68" t="s">
        <v>85</v>
      </c>
      <c r="C3" s="68"/>
      <c r="D3" s="68"/>
      <c r="E3" s="68"/>
    </row>
    <row r="4" spans="2:5" x14ac:dyDescent="0.25">
      <c r="B4" s="59" t="s">
        <v>1</v>
      </c>
      <c r="C4" s="59"/>
      <c r="D4" s="59"/>
      <c r="E4" s="59"/>
    </row>
    <row r="5" spans="2:5" x14ac:dyDescent="0.25">
      <c r="D5" s="2"/>
      <c r="E5" s="2"/>
    </row>
    <row r="6" spans="2:5" x14ac:dyDescent="0.25">
      <c r="B6" s="29" t="s">
        <v>2</v>
      </c>
      <c r="C6" s="29" t="s">
        <v>88</v>
      </c>
      <c r="D6" s="30"/>
    </row>
    <row r="7" spans="2:5" x14ac:dyDescent="0.25">
      <c r="B7" s="29" t="s">
        <v>3</v>
      </c>
      <c r="C7" s="30">
        <v>2015</v>
      </c>
      <c r="D7" s="30"/>
    </row>
    <row r="8" spans="2:5" x14ac:dyDescent="0.25">
      <c r="B8" s="29" t="s">
        <v>4</v>
      </c>
      <c r="C8" s="29" t="s">
        <v>89</v>
      </c>
      <c r="D8" s="30"/>
    </row>
    <row r="9" spans="2:5" ht="15" customHeight="1" x14ac:dyDescent="0.25">
      <c r="B9" s="29" t="s">
        <v>6</v>
      </c>
      <c r="C9" s="38" t="s">
        <v>30</v>
      </c>
      <c r="D9" s="37"/>
    </row>
    <row r="10" spans="2:5" ht="15" customHeight="1" x14ac:dyDescent="0.25">
      <c r="B10" s="29" t="s">
        <v>5</v>
      </c>
      <c r="C10" s="67" t="s">
        <v>31</v>
      </c>
      <c r="D10" s="67"/>
      <c r="E10" s="67"/>
    </row>
    <row r="11" spans="2:5" x14ac:dyDescent="0.25">
      <c r="B11" s="29"/>
      <c r="C11" s="67"/>
      <c r="D11" s="67"/>
      <c r="E11" s="67"/>
    </row>
    <row r="13" spans="2:5" ht="30" x14ac:dyDescent="0.25">
      <c r="B13" s="6" t="s">
        <v>32</v>
      </c>
      <c r="C13" s="41" t="s">
        <v>33</v>
      </c>
      <c r="D13" s="41" t="s">
        <v>34</v>
      </c>
      <c r="E13" s="6" t="s">
        <v>35</v>
      </c>
    </row>
    <row r="14" spans="2:5" x14ac:dyDescent="0.25">
      <c r="B14" s="3" t="s">
        <v>86</v>
      </c>
      <c r="C14" s="39">
        <v>7</v>
      </c>
      <c r="D14" s="39">
        <v>2104</v>
      </c>
      <c r="E14" s="55">
        <f>IFERROR(C14/D14,"")</f>
        <v>3.326996197718631E-3</v>
      </c>
    </row>
    <row r="15" spans="2:5" x14ac:dyDescent="0.25">
      <c r="B15" s="3" t="s">
        <v>87</v>
      </c>
      <c r="C15" s="39">
        <v>141</v>
      </c>
      <c r="D15" s="39">
        <v>44715</v>
      </c>
      <c r="E15" s="55">
        <f t="shared" ref="E15:E17" si="0">IFERROR(C15/D15,"")</f>
        <v>3.1533042603153305E-3</v>
      </c>
    </row>
    <row r="16" spans="2:5" x14ac:dyDescent="0.25">
      <c r="B16" s="3" t="s">
        <v>48</v>
      </c>
      <c r="C16" s="39">
        <v>1057</v>
      </c>
      <c r="D16" s="39">
        <v>286815</v>
      </c>
      <c r="E16" s="55">
        <f t="shared" si="0"/>
        <v>3.6853023726095219E-3</v>
      </c>
    </row>
    <row r="17" spans="2:5" x14ac:dyDescent="0.25">
      <c r="B17" s="3" t="s">
        <v>49</v>
      </c>
      <c r="C17" s="39">
        <v>18662</v>
      </c>
      <c r="D17" s="39">
        <v>159085</v>
      </c>
      <c r="E17" s="55">
        <f t="shared" si="0"/>
        <v>0.11730835716755193</v>
      </c>
    </row>
    <row r="18" spans="2:5" x14ac:dyDescent="0.25">
      <c r="B18" s="4" t="s">
        <v>10</v>
      </c>
      <c r="C18" s="40">
        <f>SUM(C14:C17)</f>
        <v>19867</v>
      </c>
      <c r="D18" s="40">
        <f>SUM(D14:D17)</f>
        <v>492719</v>
      </c>
      <c r="E18" s="56">
        <f>IFERROR(C18/D18,0)</f>
        <v>4.0321156683626978E-2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showGridLines="0" zoomScale="85" zoomScaleNormal="85" workbookViewId="0">
      <selection activeCell="D21" sqref="D21"/>
    </sheetView>
  </sheetViews>
  <sheetFormatPr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6" x14ac:dyDescent="0.25">
      <c r="B2" s="59" t="s">
        <v>36</v>
      </c>
      <c r="C2" s="59"/>
      <c r="D2" s="59"/>
      <c r="E2" s="59"/>
    </row>
    <row r="3" spans="2:6" ht="15" customHeight="1" x14ac:dyDescent="0.25">
      <c r="B3" s="68" t="s">
        <v>37</v>
      </c>
      <c r="C3" s="68"/>
      <c r="D3" s="68"/>
      <c r="E3" s="68"/>
    </row>
    <row r="4" spans="2:6" x14ac:dyDescent="0.25">
      <c r="B4" s="59" t="s">
        <v>1</v>
      </c>
      <c r="C4" s="59"/>
      <c r="D4" s="59"/>
      <c r="E4" s="59"/>
    </row>
    <row r="5" spans="2:6" x14ac:dyDescent="0.25">
      <c r="B5" s="19"/>
      <c r="C5" s="19"/>
      <c r="D5" s="19"/>
      <c r="E5" s="19"/>
    </row>
    <row r="6" spans="2:6" x14ac:dyDescent="0.25">
      <c r="B6" t="s">
        <v>2</v>
      </c>
      <c r="C6" t="s">
        <v>88</v>
      </c>
    </row>
    <row r="7" spans="2:6" x14ac:dyDescent="0.25">
      <c r="B7" t="s">
        <v>3</v>
      </c>
      <c r="C7" s="51">
        <v>2015</v>
      </c>
    </row>
    <row r="8" spans="2:6" x14ac:dyDescent="0.25">
      <c r="B8" t="s">
        <v>4</v>
      </c>
      <c r="C8" t="s">
        <v>89</v>
      </c>
    </row>
    <row r="9" spans="2:6" ht="15" customHeight="1" x14ac:dyDescent="0.25">
      <c r="B9" t="s">
        <v>6</v>
      </c>
      <c r="C9" s="1" t="s">
        <v>38</v>
      </c>
      <c r="D9" s="1"/>
    </row>
    <row r="10" spans="2:6" ht="15.75" customHeight="1" x14ac:dyDescent="0.25">
      <c r="B10" t="s">
        <v>5</v>
      </c>
      <c r="C10" s="65" t="s">
        <v>39</v>
      </c>
      <c r="D10" s="65"/>
      <c r="E10" s="65"/>
    </row>
    <row r="12" spans="2:6" ht="56.25" customHeight="1" x14ac:dyDescent="0.25">
      <c r="B12" s="43" t="s">
        <v>40</v>
      </c>
      <c r="C12" s="44" t="s">
        <v>41</v>
      </c>
      <c r="D12" s="44" t="s">
        <v>42</v>
      </c>
      <c r="E12" s="43" t="s">
        <v>43</v>
      </c>
      <c r="F12" s="45"/>
    </row>
    <row r="13" spans="2:6" ht="15.75" customHeight="1" x14ac:dyDescent="0.25">
      <c r="B13" s="47">
        <v>102</v>
      </c>
      <c r="C13" s="54">
        <v>4728</v>
      </c>
      <c r="D13" s="54">
        <v>4728</v>
      </c>
      <c r="E13" s="48">
        <f>IFERROR(C13/D13,0)</f>
        <v>1</v>
      </c>
    </row>
    <row r="14" spans="2:6" ht="15.75" customHeight="1" x14ac:dyDescent="0.25">
      <c r="B14" s="47">
        <v>103</v>
      </c>
      <c r="C14" s="54">
        <v>45984</v>
      </c>
      <c r="D14" s="54">
        <v>45984</v>
      </c>
      <c r="E14" s="48">
        <f>IFERROR(C14/D14,0)</f>
        <v>1</v>
      </c>
    </row>
    <row r="15" spans="2:6" ht="15.75" customHeight="1" x14ac:dyDescent="0.25">
      <c r="B15" s="47">
        <v>123</v>
      </c>
      <c r="C15" s="54">
        <v>887806</v>
      </c>
      <c r="D15" s="54">
        <v>887806</v>
      </c>
      <c r="E15" s="48">
        <f>IFERROR(C15/D15,0)</f>
        <v>1</v>
      </c>
    </row>
    <row r="16" spans="2:6" ht="15.75" customHeight="1" x14ac:dyDescent="0.25">
      <c r="B16" s="47">
        <v>144</v>
      </c>
      <c r="C16" s="54">
        <v>2390896</v>
      </c>
      <c r="D16" s="54">
        <v>2390896</v>
      </c>
      <c r="E16" s="48">
        <f>IFERROR(C16/D16,0)</f>
        <v>1</v>
      </c>
    </row>
    <row r="17" spans="2:5" ht="45" x14ac:dyDescent="0.25">
      <c r="B17" s="21" t="s">
        <v>47</v>
      </c>
      <c r="C17" s="22" t="s">
        <v>44</v>
      </c>
      <c r="D17" s="44" t="s">
        <v>45</v>
      </c>
      <c r="E17" s="21" t="s">
        <v>46</v>
      </c>
    </row>
    <row r="18" spans="2:5" x14ac:dyDescent="0.25">
      <c r="B18" s="47">
        <v>102</v>
      </c>
      <c r="C18" s="46">
        <v>2104</v>
      </c>
      <c r="D18" s="46">
        <v>2104</v>
      </c>
      <c r="E18" s="48">
        <f>IFERROR(C18/D18,0)</f>
        <v>1</v>
      </c>
    </row>
    <row r="19" spans="2:5" x14ac:dyDescent="0.25">
      <c r="B19" s="47">
        <v>103</v>
      </c>
      <c r="C19" s="46">
        <v>43161</v>
      </c>
      <c r="D19" s="46">
        <v>44715</v>
      </c>
      <c r="E19" s="48">
        <f>IFERROR(C19/D19,0)</f>
        <v>0.96524656155652466</v>
      </c>
    </row>
    <row r="20" spans="2:5" x14ac:dyDescent="0.25">
      <c r="B20" s="47">
        <v>123</v>
      </c>
      <c r="C20" s="46">
        <v>238367</v>
      </c>
      <c r="D20" s="46">
        <v>286815</v>
      </c>
      <c r="E20" s="48">
        <f t="shared" ref="E20:E21" si="0">IFERROR(C20/D20,0)</f>
        <v>0.83108275369140383</v>
      </c>
    </row>
    <row r="21" spans="2:5" x14ac:dyDescent="0.25">
      <c r="B21" s="47">
        <v>144</v>
      </c>
      <c r="C21" s="46">
        <v>111943</v>
      </c>
      <c r="D21" s="46">
        <v>159085</v>
      </c>
      <c r="E21" s="48">
        <f t="shared" si="0"/>
        <v>0.70366785052016223</v>
      </c>
    </row>
    <row r="22" spans="2:5" ht="33.75" customHeight="1" x14ac:dyDescent="0.25">
      <c r="B22" s="42"/>
    </row>
    <row r="23" spans="2:5" x14ac:dyDescent="0.25">
      <c r="B23" s="57"/>
      <c r="C23" s="57"/>
      <c r="D23" s="57"/>
      <c r="E23" s="57"/>
    </row>
    <row r="24" spans="2:5" x14ac:dyDescent="0.25">
      <c r="C24" s="42"/>
      <c r="D24" s="42"/>
      <c r="E24" s="42"/>
    </row>
  </sheetData>
  <sortState ref="B18:D21">
    <sortCondition ref="B18:B21"/>
  </sortState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2015-03-05T16:37:36Z</dcterms:modified>
</cp:coreProperties>
</file>