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520" windowHeight="9915"/>
  </bookViews>
  <sheets>
    <sheet name="Anexo F (CSA)" sheetId="8" r:id="rId1"/>
    <sheet name="Anexo G (TEAP)" sheetId="9" r:id="rId2"/>
    <sheet name="Anexo H (DAP)" sheetId="10" r:id="rId3"/>
    <sheet name="Anexo I (CAT)" sheetId="6" r:id="rId4"/>
    <sheet name="Anexo J (AVH)" sheetId="11" r:id="rId5"/>
  </sheets>
  <calcPr calcId="145621"/>
</workbook>
</file>

<file path=xl/calcChain.xml><?xml version="1.0" encoding="utf-8"?>
<calcChain xmlns="http://schemas.openxmlformats.org/spreadsheetml/2006/main">
  <c r="G102" i="9" l="1"/>
  <c r="F102" i="9"/>
  <c r="E102" i="9"/>
  <c r="D102" i="9"/>
  <c r="G99" i="9"/>
  <c r="F99" i="9"/>
  <c r="E99" i="9"/>
  <c r="D99" i="9"/>
  <c r="G96" i="9"/>
  <c r="F96" i="9"/>
  <c r="E96" i="9"/>
  <c r="D96" i="9"/>
  <c r="G93" i="9"/>
  <c r="F93" i="9"/>
  <c r="E93" i="9"/>
  <c r="D93" i="9"/>
  <c r="G90" i="9"/>
  <c r="F90" i="9"/>
  <c r="E90" i="9"/>
  <c r="D90" i="9"/>
  <c r="G87" i="9"/>
  <c r="F87" i="9"/>
  <c r="E87" i="9"/>
  <c r="D87" i="9"/>
  <c r="G84" i="9"/>
  <c r="F84" i="9"/>
  <c r="E84" i="9"/>
  <c r="D84" i="9"/>
  <c r="G81" i="9"/>
  <c r="F81" i="9"/>
  <c r="E81" i="9"/>
  <c r="D81" i="9"/>
  <c r="G78" i="9"/>
  <c r="F78" i="9"/>
  <c r="E78" i="9"/>
  <c r="D78" i="9"/>
  <c r="G75" i="9"/>
  <c r="F75" i="9"/>
  <c r="E75" i="9"/>
  <c r="D75" i="9"/>
  <c r="G72" i="9"/>
  <c r="F72" i="9"/>
  <c r="E72" i="9"/>
  <c r="D72" i="9"/>
  <c r="G69" i="9"/>
  <c r="F69" i="9"/>
  <c r="E69" i="9"/>
  <c r="D69" i="9"/>
  <c r="G66" i="9"/>
  <c r="F66" i="9"/>
  <c r="E66" i="9"/>
  <c r="D66" i="9"/>
  <c r="G63" i="9"/>
  <c r="F63" i="9"/>
  <c r="E63" i="9"/>
  <c r="D63" i="9"/>
  <c r="G60" i="9"/>
  <c r="F60" i="9"/>
  <c r="E60" i="9"/>
  <c r="D60" i="9"/>
  <c r="G57" i="9"/>
  <c r="F57" i="9"/>
  <c r="E57" i="9"/>
  <c r="D57" i="9"/>
  <c r="G54" i="9"/>
  <c r="F54" i="9"/>
  <c r="E54" i="9"/>
  <c r="D54" i="9"/>
  <c r="G51" i="9"/>
  <c r="F51" i="9"/>
  <c r="E51" i="9"/>
  <c r="D51" i="9"/>
  <c r="G48" i="9"/>
  <c r="F48" i="9"/>
  <c r="E48" i="9"/>
  <c r="D48" i="9"/>
  <c r="G45" i="9"/>
  <c r="F45" i="9"/>
  <c r="E45" i="9"/>
  <c r="D45" i="9"/>
  <c r="G42" i="9"/>
  <c r="F42" i="9"/>
  <c r="E42" i="9"/>
  <c r="D42" i="9"/>
  <c r="G39" i="9"/>
  <c r="F39" i="9"/>
  <c r="E39" i="9"/>
  <c r="D39" i="9"/>
  <c r="G36" i="9"/>
  <c r="F36" i="9"/>
  <c r="E36" i="9"/>
  <c r="D36" i="9"/>
  <c r="G33" i="9"/>
  <c r="F33" i="9"/>
  <c r="E33" i="9"/>
  <c r="D33" i="9"/>
  <c r="G30" i="9"/>
  <c r="F30" i="9"/>
  <c r="E30" i="9"/>
  <c r="D30" i="9"/>
  <c r="G27" i="9"/>
  <c r="F27" i="9"/>
  <c r="E27" i="9"/>
  <c r="D27" i="9"/>
  <c r="G24" i="9"/>
  <c r="F24" i="9"/>
  <c r="E24" i="9"/>
  <c r="D24" i="9"/>
  <c r="G21" i="9"/>
  <c r="F21" i="9"/>
  <c r="E21" i="9"/>
  <c r="D21" i="9"/>
  <c r="G18" i="9"/>
  <c r="F18" i="9"/>
  <c r="E18" i="9"/>
  <c r="D18" i="9"/>
  <c r="G15" i="9"/>
  <c r="F15" i="9"/>
  <c r="E15" i="9"/>
  <c r="D15" i="9"/>
  <c r="E19" i="11" l="1"/>
  <c r="E16" i="11"/>
  <c r="E17" i="6" l="1"/>
  <c r="E16" i="6"/>
  <c r="E15" i="6"/>
  <c r="E14" i="6"/>
  <c r="E21" i="11" l="1"/>
  <c r="E20" i="11"/>
  <c r="E18" i="11"/>
  <c r="E15" i="11"/>
  <c r="E14" i="11"/>
  <c r="E13" i="11"/>
  <c r="D48" i="8" l="1"/>
  <c r="C48" i="8"/>
  <c r="E47" i="8" l="1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14" i="8"/>
  <c r="D44" i="10" l="1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48" i="8" l="1"/>
  <c r="C44" i="10"/>
  <c r="E44" i="10" s="1"/>
  <c r="E14" i="10"/>
  <c r="D18" i="6" l="1"/>
  <c r="C18" i="6"/>
  <c r="E18" i="6" l="1"/>
  <c r="H101" i="9"/>
  <c r="H89" i="9"/>
  <c r="H83" i="9"/>
  <c r="H77" i="9"/>
  <c r="H59" i="9"/>
  <c r="H53" i="9"/>
  <c r="H23" i="9"/>
  <c r="H86" i="9"/>
  <c r="H62" i="9"/>
  <c r="E104" i="9"/>
  <c r="H35" i="9"/>
  <c r="H20" i="9"/>
  <c r="H16" i="9" l="1"/>
  <c r="H28" i="9"/>
  <c r="H88" i="9"/>
  <c r="H90" i="9" s="1"/>
  <c r="G104" i="9"/>
  <c r="H26" i="9"/>
  <c r="H85" i="9"/>
  <c r="H87" i="9" s="1"/>
  <c r="H92" i="9"/>
  <c r="H19" i="9"/>
  <c r="H21" i="9" s="1"/>
  <c r="H31" i="9"/>
  <c r="H70" i="9"/>
  <c r="E103" i="9"/>
  <c r="E105" i="9" s="1"/>
  <c r="H43" i="9"/>
  <c r="H91" i="9"/>
  <c r="H50" i="9"/>
  <c r="H74" i="9"/>
  <c r="H22" i="9"/>
  <c r="H24" i="9" s="1"/>
  <c r="H34" i="9"/>
  <c r="H36" i="9" s="1"/>
  <c r="H100" i="9"/>
  <c r="H102" i="9" s="1"/>
  <c r="H41" i="9"/>
  <c r="H65" i="9"/>
  <c r="F103" i="9"/>
  <c r="D104" i="9"/>
  <c r="H14" i="9"/>
  <c r="H32" i="9"/>
  <c r="H49" i="9"/>
  <c r="H73" i="9"/>
  <c r="H97" i="9"/>
  <c r="H56" i="9"/>
  <c r="H80" i="9"/>
  <c r="D103" i="9"/>
  <c r="H13" i="9"/>
  <c r="H25" i="9"/>
  <c r="H37" i="9"/>
  <c r="H58" i="9"/>
  <c r="H60" i="9" s="1"/>
  <c r="H82" i="9"/>
  <c r="H84" i="9" s="1"/>
  <c r="H17" i="9"/>
  <c r="H47" i="9"/>
  <c r="H71" i="9"/>
  <c r="H95" i="9"/>
  <c r="F104" i="9"/>
  <c r="G103" i="9"/>
  <c r="H79" i="9"/>
  <c r="H64" i="9"/>
  <c r="H38" i="9"/>
  <c r="H44" i="9"/>
  <c r="H94" i="9"/>
  <c r="H55" i="9"/>
  <c r="H40" i="9"/>
  <c r="H61" i="9"/>
  <c r="H63" i="9" s="1"/>
  <c r="H68" i="9"/>
  <c r="H46" i="9"/>
  <c r="H29" i="9"/>
  <c r="H67" i="9"/>
  <c r="H98" i="9"/>
  <c r="H52" i="9"/>
  <c r="H54" i="9" s="1"/>
  <c r="H76" i="9"/>
  <c r="H78" i="9" s="1"/>
  <c r="H93" i="9" l="1"/>
  <c r="H96" i="9"/>
  <c r="H75" i="9"/>
  <c r="H66" i="9"/>
  <c r="H57" i="9"/>
  <c r="H51" i="9"/>
  <c r="H48" i="9"/>
  <c r="H33" i="9"/>
  <c r="H27" i="9"/>
  <c r="H69" i="9"/>
  <c r="H42" i="9"/>
  <c r="H81" i="9"/>
  <c r="G105" i="9"/>
  <c r="H39" i="9"/>
  <c r="H103" i="9"/>
  <c r="H15" i="9"/>
  <c r="H104" i="9"/>
  <c r="H30" i="9"/>
  <c r="D105" i="9"/>
  <c r="H99" i="9"/>
  <c r="H45" i="9"/>
  <c r="H18" i="9"/>
  <c r="F105" i="9"/>
  <c r="H72" i="9"/>
  <c r="H105" i="9" l="1"/>
</calcChain>
</file>

<file path=xl/sharedStrings.xml><?xml version="1.0" encoding="utf-8"?>
<sst xmlns="http://schemas.openxmlformats.org/spreadsheetml/2006/main" count="280" uniqueCount="120">
  <si>
    <t>INDICADOR DE TASA DE CAIDAS DEL SISTEMA DE ATENCIÓN</t>
  </si>
  <si>
    <t>FORMATO DE PRESENTACIÓN EN PÁGINA WEB</t>
  </si>
  <si>
    <t>Empresa:</t>
  </si>
  <si>
    <t>Año:</t>
  </si>
  <si>
    <t xml:space="preserve">Mes: </t>
  </si>
  <si>
    <t>Objetivo:</t>
  </si>
  <si>
    <t>Indicador:</t>
  </si>
  <si>
    <t>TASA DE CAIDAS DEL SISTEMA DE ATENCIÓN (CSA)</t>
  </si>
  <si>
    <t>Medir el porcentaje de horas en que estuvo inoperativo el sistema de atención de la empresa.</t>
  </si>
  <si>
    <t>Oficinas</t>
  </si>
  <si>
    <t xml:space="preserve">Total: </t>
  </si>
  <si>
    <t xml:space="preserve">N° de horas sin sistema de atención al mes  </t>
  </si>
  <si>
    <t xml:space="preserve">N° total de horas de atención al mes </t>
  </si>
  <si>
    <t xml:space="preserve">CSA% </t>
  </si>
  <si>
    <t>INDICADOR TIEMPO DE ESPERA PARA ATENCIÓN PRESENCIAL</t>
  </si>
  <si>
    <t>TIEMPO DE ESPERA PARA ATENCIÓN PRESENCIAL (TEAP)</t>
  </si>
  <si>
    <t>Medir el porcentaje de los usuarios que esperaron menos de 15 minutos.</t>
  </si>
  <si>
    <t>Nº de atenciones con espera menor a 15 min.</t>
  </si>
  <si>
    <t>Nº de atenciones totales</t>
  </si>
  <si>
    <t>% (TEAPij)</t>
  </si>
  <si>
    <t>Bajas</t>
  </si>
  <si>
    <t>ANEXO H</t>
  </si>
  <si>
    <t>INDICADORES DE DESERCIÓN EN ATENCIÓN PERSONAL</t>
  </si>
  <si>
    <t>DESERCIÓN EN ATENCIÓN PRESENCIAL (DAP)</t>
  </si>
  <si>
    <t>Medir el porcentaje de usuarios que desistieron de realizar un trámite.</t>
  </si>
  <si>
    <t>Nº DE USUARIOS QUE DESISTIERON DE LA ATENCIÓN AL MES</t>
  </si>
  <si>
    <t>Nº TOTAL DE USUARIOS ATENDIDOS AL MES</t>
  </si>
  <si>
    <t xml:space="preserve">DAP (%) </t>
  </si>
  <si>
    <t xml:space="preserve">ANEXO F </t>
  </si>
  <si>
    <t xml:space="preserve">ANEXO G </t>
  </si>
  <si>
    <t>CORTE DE LA ATENCIÓN TELEFÓNICA POR LA EMPRESA OPERADORA (CAT)</t>
  </si>
  <si>
    <t>Medir el porcentaje de llamadas que no fueron finalizadas por el usuario (ej. asistente de empresa operadora finalizó la llamada).</t>
  </si>
  <si>
    <t>CANAL DE ATENCIÓN</t>
  </si>
  <si>
    <t>Nº DE LLAMADAS NO FINALIZADAS POR EL USUARIO</t>
  </si>
  <si>
    <t>Nº TOTAL DE LLAMADAS ATENDIDAS</t>
  </si>
  <si>
    <t xml:space="preserve">CAT (%) </t>
  </si>
  <si>
    <t>ANEXO J</t>
  </si>
  <si>
    <t>INDICADOR DE RAPIDEZ EN ATENCIÓN POR VOZ HUMANA</t>
  </si>
  <si>
    <t>RAPIDEZ POR ATENCIÓN EN VOZ HUMANA (AVH)</t>
  </si>
  <si>
    <t>Medir el porcentaje de rapidez de atención por voz humana</t>
  </si>
  <si>
    <t>INDICADOR AVH1</t>
  </si>
  <si>
    <t>Nº DE LLAMADAS CON LA OPCIÓN DE COMUNICACIÓN AL OPERADOR HUMANO SE PRESENTA DENTRO DE LOS PRIMEROS 40 SEGUNDOS</t>
  </si>
  <si>
    <t>Nº TOTAL DE LLAMADAS</t>
  </si>
  <si>
    <t>AVH1 (%)</t>
  </si>
  <si>
    <t>Nº DE LLAMADAS ATENDIDAS POR UN OPERADOR HUMANO DENTRO DE LOS PRIMEROS 20 SEGUNDOS LUEGO DE MARCADA ESTA OPCIÓN</t>
  </si>
  <si>
    <t>Nº TOTAL DE LLAMADAS ATENDIDAS POR UN OPERADOR HUMANO</t>
  </si>
  <si>
    <t>AVH2 (%)</t>
  </si>
  <si>
    <t>INDICADOR AVH2</t>
  </si>
  <si>
    <t>IVR 123</t>
  </si>
  <si>
    <t>IVR 144</t>
  </si>
  <si>
    <t>Reclamos</t>
  </si>
  <si>
    <t>Consultas</t>
  </si>
  <si>
    <t>Altas</t>
  </si>
  <si>
    <t>TOTAL</t>
  </si>
  <si>
    <t>TP_Arequipa</t>
  </si>
  <si>
    <t>TP_Cercado de Lima</t>
  </si>
  <si>
    <t>TP_Chiclayo</t>
  </si>
  <si>
    <t>TP_Chimbote</t>
  </si>
  <si>
    <t>TP_Chincha</t>
  </si>
  <si>
    <t>TP_Chorrillos</t>
  </si>
  <si>
    <t>TP_Cuzco</t>
  </si>
  <si>
    <t>TP_Huacho</t>
  </si>
  <si>
    <t>TP_Huancayo</t>
  </si>
  <si>
    <t>TP_Ica</t>
  </si>
  <si>
    <t>TP_Ilo</t>
  </si>
  <si>
    <t>TP_Juliaca</t>
  </si>
  <si>
    <t>TP_La Molina</t>
  </si>
  <si>
    <t>TP_La Victoria</t>
  </si>
  <si>
    <t>TP_Minka</t>
  </si>
  <si>
    <t>TP_Miraflores</t>
  </si>
  <si>
    <t>TP_Paita</t>
  </si>
  <si>
    <t>TP_Piura</t>
  </si>
  <si>
    <t>TP_Plaza Republica</t>
  </si>
  <si>
    <t>TP_San Borja</t>
  </si>
  <si>
    <t>TP_San Juan de Lurigancho</t>
  </si>
  <si>
    <t>TP_San Juan de Miraflores</t>
  </si>
  <si>
    <t>TP_San Miguel</t>
  </si>
  <si>
    <t>TP_Santa Anita</t>
  </si>
  <si>
    <t>TP_Surco</t>
  </si>
  <si>
    <t>TP_Tacna</t>
  </si>
  <si>
    <t>TP_Talara</t>
  </si>
  <si>
    <t>TP_Trujillo</t>
  </si>
  <si>
    <t>TP_Tumbes</t>
  </si>
  <si>
    <t>ANEXO I</t>
  </si>
  <si>
    <t>INDICADOR DE CORTE DE LA ATENCIÓN TELEFÓNICA POR LA EMPRESA OPERADORAS</t>
  </si>
  <si>
    <t>IVR 102</t>
  </si>
  <si>
    <t>IVR 103</t>
  </si>
  <si>
    <t>ENTEL PERU S.A.</t>
  </si>
  <si>
    <t>TP Centro de Lima</t>
  </si>
  <si>
    <t>TP Fiori</t>
  </si>
  <si>
    <t>TP Chorrillos</t>
  </si>
  <si>
    <t>TP Huacho</t>
  </si>
  <si>
    <t>TP La Molina</t>
  </si>
  <si>
    <t>TP La Victoria</t>
  </si>
  <si>
    <t>TP Minka</t>
  </si>
  <si>
    <t>TP Miraflores</t>
  </si>
  <si>
    <t>TP Plaza Republica</t>
  </si>
  <si>
    <t>TP San Miguel</t>
  </si>
  <si>
    <t>TP Santa Anita</t>
  </si>
  <si>
    <t>TP San Borja</t>
  </si>
  <si>
    <t>TP Surco</t>
  </si>
  <si>
    <t>TP San Juan de Lurigancho</t>
  </si>
  <si>
    <t>TP San Juan de Miraflores</t>
  </si>
  <si>
    <t>TP Arequipa</t>
  </si>
  <si>
    <t>TP Chiclayo</t>
  </si>
  <si>
    <t>TP Chincha</t>
  </si>
  <si>
    <t>TP Chimbote</t>
  </si>
  <si>
    <t>TP Cusco</t>
  </si>
  <si>
    <t>TP Huancayo</t>
  </si>
  <si>
    <t>TP Ica</t>
  </si>
  <si>
    <t>TP Ilo</t>
  </si>
  <si>
    <t>TP Juliaca</t>
  </si>
  <si>
    <t>TP Paita</t>
  </si>
  <si>
    <t>TP Piura</t>
  </si>
  <si>
    <t>TP Tacna</t>
  </si>
  <si>
    <t>TP Trujillo</t>
  </si>
  <si>
    <t>TP Tumbes</t>
  </si>
  <si>
    <t>TP Talara</t>
  </si>
  <si>
    <t>TP_Fiori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</si>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</sst>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9" fontId="5" fillId="2" borderId="1" xfId="1" applyFont="1" applyFill="1" applyBorder="1" applyAlignment="1">
      <alignment horizontal="center" vertical="center"/>
    </xf>
    <xf numFmtId="0" fontId="6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/>
    </xf>
    <xf numFmtId="9" fontId="4" fillId="2" borderId="1" xfId="1" applyFont="1" applyFill="1" applyBorder="1" applyAlignment="1">
      <alignment horizontal="center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3" fontId="0" fillId="0" borderId="2" xfId="0" applyNumberFormat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9" fontId="5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4" fontId="1" fillId="2" borderId="2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3" fontId="0" fillId="0" borderId="2" xfId="0" applyNumberFormat="1" applyFill="1" applyBorder="1" applyAlignment="1">
      <alignment horizontal="center"/>
    </xf>
    <xf numFmtId="10" fontId="0" fillId="0" borderId="1" xfId="1" applyNumberFormat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8"/>
  <sheetViews>
    <sheetView showGridLines="0" tabSelected="1" zoomScale="85" zoomScaleNormal="85" workbookViewId="0"/>
  </sheetViews>
  <sheetFormatPr defaultColWidth="9.140625" defaultRowHeight="15" x14ac:dyDescent="0.25"/>
  <cols>
    <col min="1" max="1" width="5.7109375" customWidth="1"/>
    <col min="2" max="2" width="25.85546875" bestFit="1" customWidth="1"/>
    <col min="3" max="4" width="23.28515625" customWidth="1"/>
    <col min="5" max="5" width="14.140625" customWidth="1"/>
  </cols>
  <sheetData>
    <row r="2" spans="2:5" x14ac:dyDescent="0.25">
      <c r="B2" s="57" t="s">
        <v>28</v>
      </c>
      <c r="C2" s="57"/>
      <c r="D2" s="57"/>
      <c r="E2" s="57"/>
    </row>
    <row r="3" spans="2:5" x14ac:dyDescent="0.25">
      <c r="B3" s="58" t="s">
        <v>0</v>
      </c>
      <c r="C3" s="58"/>
      <c r="D3" s="58"/>
      <c r="E3" s="58"/>
    </row>
    <row r="4" spans="2:5" x14ac:dyDescent="0.25">
      <c r="B4" s="57" t="s">
        <v>1</v>
      </c>
      <c r="C4" s="57"/>
      <c r="D4" s="57"/>
      <c r="E4" s="57"/>
    </row>
    <row r="5" spans="2:5" x14ac:dyDescent="0.25">
      <c r="B5" s="19"/>
      <c r="C5" s="19"/>
      <c r="D5" s="19"/>
      <c r="E5" s="19"/>
    </row>
    <row r="6" spans="2:5" x14ac:dyDescent="0.25">
      <c r="B6" t="s">
        <v>2</v>
      </c>
      <c r="C6" t="s">
        <v>87</v>
      </c>
    </row>
    <row r="7" spans="2:5" x14ac:dyDescent="0.25">
      <c r="B7" t="s">
        <v>3</v>
      </c>
      <c r="C7" s="50">
        <v>2015</v>
      </c>
    </row>
    <row r="8" spans="2:5" x14ac:dyDescent="0.25">
      <c r="B8" t="s">
        <v>4</v>
      </c>
      <c r="C8" t="s">
        <v>119</v>
      </c>
    </row>
    <row r="9" spans="2:5" ht="15" customHeight="1" x14ac:dyDescent="0.25">
      <c r="B9" t="s">
        <v>6</v>
      </c>
      <c r="C9" s="59" t="s">
        <v>7</v>
      </c>
      <c r="D9" s="59"/>
      <c r="E9" s="59"/>
    </row>
    <row r="10" spans="2:5" ht="15" customHeight="1" x14ac:dyDescent="0.25">
      <c r="B10" t="s">
        <v>5</v>
      </c>
      <c r="C10" s="59" t="s">
        <v>8</v>
      </c>
      <c r="D10" s="59"/>
      <c r="E10" s="59"/>
    </row>
    <row r="11" spans="2:5" x14ac:dyDescent="0.25">
      <c r="C11" s="59"/>
      <c r="D11" s="59"/>
      <c r="E11" s="59"/>
    </row>
    <row r="13" spans="2:5" ht="30.75" customHeight="1" x14ac:dyDescent="0.25">
      <c r="B13" s="18" t="s">
        <v>9</v>
      </c>
      <c r="C13" s="52" t="s">
        <v>11</v>
      </c>
      <c r="D13" s="52" t="s">
        <v>12</v>
      </c>
      <c r="E13" s="6" t="s">
        <v>13</v>
      </c>
    </row>
    <row r="14" spans="2:5" x14ac:dyDescent="0.25">
      <c r="B14" s="3" t="s">
        <v>88</v>
      </c>
      <c r="C14" s="23">
        <v>0</v>
      </c>
      <c r="D14" s="24">
        <v>326</v>
      </c>
      <c r="E14" s="7">
        <f>IFERROR(C14/D14,0)</f>
        <v>0</v>
      </c>
    </row>
    <row r="15" spans="2:5" x14ac:dyDescent="0.25">
      <c r="B15" s="3" t="s">
        <v>89</v>
      </c>
      <c r="C15" s="23">
        <v>0</v>
      </c>
      <c r="D15" s="24">
        <v>252</v>
      </c>
      <c r="E15" s="7">
        <f t="shared" ref="E15:E48" si="0">IFERROR(C15/D15,0)</f>
        <v>0</v>
      </c>
    </row>
    <row r="16" spans="2:5" x14ac:dyDescent="0.25">
      <c r="B16" s="3" t="s">
        <v>90</v>
      </c>
      <c r="C16" s="23">
        <v>0</v>
      </c>
      <c r="D16" s="24">
        <v>341</v>
      </c>
      <c r="E16" s="7">
        <f t="shared" si="0"/>
        <v>0</v>
      </c>
    </row>
    <row r="17" spans="2:5" x14ac:dyDescent="0.25">
      <c r="B17" s="3" t="s">
        <v>91</v>
      </c>
      <c r="C17" s="23">
        <v>0</v>
      </c>
      <c r="D17" s="24">
        <v>242</v>
      </c>
      <c r="E17" s="7">
        <f t="shared" si="0"/>
        <v>0</v>
      </c>
    </row>
    <row r="18" spans="2:5" x14ac:dyDescent="0.25">
      <c r="B18" s="3" t="s">
        <v>92</v>
      </c>
      <c r="C18" s="23">
        <v>0</v>
      </c>
      <c r="D18" s="24">
        <v>264</v>
      </c>
      <c r="E18" s="7">
        <f t="shared" si="0"/>
        <v>0</v>
      </c>
    </row>
    <row r="19" spans="2:5" x14ac:dyDescent="0.25">
      <c r="B19" s="3" t="s">
        <v>93</v>
      </c>
      <c r="C19" s="23">
        <v>0</v>
      </c>
      <c r="D19" s="24">
        <v>238</v>
      </c>
      <c r="E19" s="7">
        <f t="shared" si="0"/>
        <v>0</v>
      </c>
    </row>
    <row r="20" spans="2:5" x14ac:dyDescent="0.25">
      <c r="B20" s="3" t="s">
        <v>94</v>
      </c>
      <c r="C20" s="23">
        <v>0</v>
      </c>
      <c r="D20" s="24">
        <v>336</v>
      </c>
      <c r="E20" s="7">
        <f t="shared" si="0"/>
        <v>0</v>
      </c>
    </row>
    <row r="21" spans="2:5" x14ac:dyDescent="0.25">
      <c r="B21" s="3" t="s">
        <v>95</v>
      </c>
      <c r="C21" s="23">
        <v>0</v>
      </c>
      <c r="D21" s="24">
        <v>274</v>
      </c>
      <c r="E21" s="7">
        <f t="shared" si="0"/>
        <v>0</v>
      </c>
    </row>
    <row r="22" spans="2:5" x14ac:dyDescent="0.25">
      <c r="B22" s="3" t="s">
        <v>96</v>
      </c>
      <c r="C22" s="23">
        <v>0</v>
      </c>
      <c r="D22" s="24">
        <v>285</v>
      </c>
      <c r="E22" s="7">
        <f t="shared" si="0"/>
        <v>0</v>
      </c>
    </row>
    <row r="23" spans="2:5" x14ac:dyDescent="0.25">
      <c r="B23" s="3" t="s">
        <v>97</v>
      </c>
      <c r="C23" s="23">
        <v>0</v>
      </c>
      <c r="D23" s="24">
        <v>285</v>
      </c>
      <c r="E23" s="7">
        <f t="shared" si="0"/>
        <v>0</v>
      </c>
    </row>
    <row r="24" spans="2:5" x14ac:dyDescent="0.25">
      <c r="B24" s="3" t="s">
        <v>98</v>
      </c>
      <c r="C24" s="23">
        <v>0</v>
      </c>
      <c r="D24" s="24">
        <v>238</v>
      </c>
      <c r="E24" s="7">
        <f t="shared" si="0"/>
        <v>0</v>
      </c>
    </row>
    <row r="25" spans="2:5" x14ac:dyDescent="0.25">
      <c r="B25" s="3" t="s">
        <v>99</v>
      </c>
      <c r="C25" s="23">
        <v>0</v>
      </c>
      <c r="D25" s="24">
        <v>264</v>
      </c>
      <c r="E25" s="7">
        <f t="shared" si="0"/>
        <v>0</v>
      </c>
    </row>
    <row r="26" spans="2:5" x14ac:dyDescent="0.25">
      <c r="B26" s="3" t="s">
        <v>100</v>
      </c>
      <c r="C26" s="23">
        <v>0</v>
      </c>
      <c r="D26" s="24">
        <v>264</v>
      </c>
      <c r="E26" s="7">
        <f t="shared" si="0"/>
        <v>0</v>
      </c>
    </row>
    <row r="27" spans="2:5" x14ac:dyDescent="0.25">
      <c r="B27" s="3" t="s">
        <v>101</v>
      </c>
      <c r="C27" s="23">
        <v>0.16666666666666666</v>
      </c>
      <c r="D27" s="24">
        <v>253</v>
      </c>
      <c r="E27" s="7">
        <f t="shared" si="0"/>
        <v>6.5876152832674564E-4</v>
      </c>
    </row>
    <row r="28" spans="2:5" x14ac:dyDescent="0.25">
      <c r="B28" s="3" t="s">
        <v>102</v>
      </c>
      <c r="C28" s="23">
        <v>0</v>
      </c>
      <c r="D28" s="24">
        <v>253</v>
      </c>
      <c r="E28" s="7">
        <f t="shared" si="0"/>
        <v>0</v>
      </c>
    </row>
    <row r="29" spans="2:5" x14ac:dyDescent="0.25">
      <c r="B29" s="3" t="s">
        <v>103</v>
      </c>
      <c r="C29" s="23">
        <v>0</v>
      </c>
      <c r="D29" s="24">
        <v>254</v>
      </c>
      <c r="E29" s="7">
        <f t="shared" si="0"/>
        <v>0</v>
      </c>
    </row>
    <row r="30" spans="2:5" x14ac:dyDescent="0.25">
      <c r="B30" s="3" t="s">
        <v>104</v>
      </c>
      <c r="C30" s="23">
        <v>0</v>
      </c>
      <c r="D30" s="24">
        <v>232</v>
      </c>
      <c r="E30" s="7">
        <f t="shared" si="0"/>
        <v>0</v>
      </c>
    </row>
    <row r="31" spans="2:5" x14ac:dyDescent="0.25">
      <c r="B31" s="3" t="s">
        <v>105</v>
      </c>
      <c r="C31" s="23">
        <v>0</v>
      </c>
      <c r="D31" s="24">
        <v>210</v>
      </c>
      <c r="E31" s="7">
        <f t="shared" si="0"/>
        <v>0</v>
      </c>
    </row>
    <row r="32" spans="2:5" x14ac:dyDescent="0.25">
      <c r="B32" s="3" t="s">
        <v>106</v>
      </c>
      <c r="C32" s="23">
        <v>0</v>
      </c>
      <c r="D32" s="24">
        <v>254</v>
      </c>
      <c r="E32" s="7">
        <f t="shared" si="0"/>
        <v>0</v>
      </c>
    </row>
    <row r="33" spans="2:5" x14ac:dyDescent="0.25">
      <c r="B33" s="3" t="s">
        <v>107</v>
      </c>
      <c r="C33" s="23">
        <v>0</v>
      </c>
      <c r="D33" s="24">
        <v>232</v>
      </c>
      <c r="E33" s="7">
        <f t="shared" si="0"/>
        <v>0</v>
      </c>
    </row>
    <row r="34" spans="2:5" x14ac:dyDescent="0.25">
      <c r="B34" s="3" t="s">
        <v>108</v>
      </c>
      <c r="C34" s="23">
        <v>0</v>
      </c>
      <c r="D34" s="24">
        <v>232</v>
      </c>
      <c r="E34" s="7">
        <f t="shared" si="0"/>
        <v>0</v>
      </c>
    </row>
    <row r="35" spans="2:5" x14ac:dyDescent="0.25">
      <c r="B35" s="3" t="s">
        <v>109</v>
      </c>
      <c r="C35" s="23">
        <v>0</v>
      </c>
      <c r="D35" s="24">
        <v>232</v>
      </c>
      <c r="E35" s="7">
        <f t="shared" si="0"/>
        <v>0</v>
      </c>
    </row>
    <row r="36" spans="2:5" x14ac:dyDescent="0.25">
      <c r="B36" s="3" t="s">
        <v>110</v>
      </c>
      <c r="C36" s="23">
        <v>0</v>
      </c>
      <c r="D36" s="24">
        <v>232</v>
      </c>
      <c r="E36" s="7">
        <f t="shared" si="0"/>
        <v>0</v>
      </c>
    </row>
    <row r="37" spans="2:5" x14ac:dyDescent="0.25">
      <c r="B37" s="3" t="s">
        <v>111</v>
      </c>
      <c r="C37" s="23">
        <v>0</v>
      </c>
      <c r="D37" s="24">
        <v>232</v>
      </c>
      <c r="E37" s="7">
        <f t="shared" si="0"/>
        <v>0</v>
      </c>
    </row>
    <row r="38" spans="2:5" x14ac:dyDescent="0.25">
      <c r="B38" s="3" t="s">
        <v>112</v>
      </c>
      <c r="C38" s="23">
        <v>0</v>
      </c>
      <c r="D38" s="24">
        <v>221</v>
      </c>
      <c r="E38" s="7">
        <f t="shared" si="0"/>
        <v>0</v>
      </c>
    </row>
    <row r="39" spans="2:5" x14ac:dyDescent="0.25">
      <c r="B39" s="3" t="s">
        <v>113</v>
      </c>
      <c r="C39" s="23">
        <v>0</v>
      </c>
      <c r="D39" s="24">
        <v>240</v>
      </c>
      <c r="E39" s="7">
        <f t="shared" si="0"/>
        <v>0</v>
      </c>
    </row>
    <row r="40" spans="2:5" x14ac:dyDescent="0.25">
      <c r="B40" s="3" t="s">
        <v>114</v>
      </c>
      <c r="C40" s="23">
        <v>1.0666666666666667</v>
      </c>
      <c r="D40" s="24">
        <v>232</v>
      </c>
      <c r="E40" s="7">
        <f t="shared" si="0"/>
        <v>4.5977011494252873E-3</v>
      </c>
    </row>
    <row r="41" spans="2:5" x14ac:dyDescent="0.25">
      <c r="B41" s="3" t="s">
        <v>115</v>
      </c>
      <c r="C41" s="23">
        <v>0</v>
      </c>
      <c r="D41" s="24">
        <v>254</v>
      </c>
      <c r="E41" s="7">
        <f t="shared" si="0"/>
        <v>0</v>
      </c>
    </row>
    <row r="42" spans="2:5" x14ac:dyDescent="0.25">
      <c r="B42" s="3" t="s">
        <v>116</v>
      </c>
      <c r="C42" s="23">
        <v>0</v>
      </c>
      <c r="D42" s="24">
        <v>232</v>
      </c>
      <c r="E42" s="7">
        <f t="shared" si="0"/>
        <v>0</v>
      </c>
    </row>
    <row r="43" spans="2:5" x14ac:dyDescent="0.25">
      <c r="B43" s="3" t="s">
        <v>117</v>
      </c>
      <c r="C43" s="23">
        <v>0</v>
      </c>
      <c r="D43" s="24">
        <v>232</v>
      </c>
      <c r="E43" s="7">
        <f t="shared" si="0"/>
        <v>0</v>
      </c>
    </row>
    <row r="44" spans="2:5" x14ac:dyDescent="0.25">
      <c r="B44" s="3" t="s">
        <v>48</v>
      </c>
      <c r="C44" s="23">
        <v>0</v>
      </c>
      <c r="D44" s="24">
        <v>558</v>
      </c>
      <c r="E44" s="7">
        <f t="shared" si="0"/>
        <v>0</v>
      </c>
    </row>
    <row r="45" spans="2:5" x14ac:dyDescent="0.25">
      <c r="B45" s="3" t="s">
        <v>49</v>
      </c>
      <c r="C45" s="23">
        <v>0</v>
      </c>
      <c r="D45" s="24">
        <v>558</v>
      </c>
      <c r="E45" s="7">
        <f t="shared" si="0"/>
        <v>0</v>
      </c>
    </row>
    <row r="46" spans="2:5" x14ac:dyDescent="0.25">
      <c r="B46" s="3" t="s">
        <v>85</v>
      </c>
      <c r="C46" s="23">
        <v>0</v>
      </c>
      <c r="D46" s="24">
        <v>558</v>
      </c>
      <c r="E46" s="7">
        <f t="shared" si="0"/>
        <v>0</v>
      </c>
    </row>
    <row r="47" spans="2:5" x14ac:dyDescent="0.25">
      <c r="B47" s="3" t="s">
        <v>86</v>
      </c>
      <c r="C47" s="23">
        <v>0</v>
      </c>
      <c r="D47" s="24">
        <v>558</v>
      </c>
      <c r="E47" s="7">
        <f t="shared" si="0"/>
        <v>0</v>
      </c>
    </row>
    <row r="48" spans="2:5" x14ac:dyDescent="0.25">
      <c r="B48" s="4" t="s">
        <v>10</v>
      </c>
      <c r="C48" s="25">
        <f>SUM(C14:C47)</f>
        <v>1.2333333333333334</v>
      </c>
      <c r="D48" s="48">
        <f>SUM(D14:D47)</f>
        <v>9868</v>
      </c>
      <c r="E48" s="51">
        <f t="shared" si="0"/>
        <v>1.2498311039048777E-4</v>
      </c>
    </row>
  </sheetData>
  <mergeCells count="5">
    <mergeCell ref="B2:E2"/>
    <mergeCell ref="B3:E3"/>
    <mergeCell ref="B4:E4"/>
    <mergeCell ref="C10:E11"/>
    <mergeCell ref="C9:E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5"/>
  <sheetViews>
    <sheetView showGridLines="0" zoomScale="85" zoomScaleNormal="85" workbookViewId="0"/>
  </sheetViews>
  <sheetFormatPr defaultColWidth="9.140625" defaultRowHeight="15" x14ac:dyDescent="0.25"/>
  <cols>
    <col min="1" max="1" width="5.28515625" customWidth="1"/>
    <col min="2" max="2" width="20.42578125" customWidth="1"/>
    <col min="3" max="3" width="37.140625" bestFit="1" customWidth="1"/>
    <col min="4" max="7" width="10.5703125" customWidth="1"/>
    <col min="8" max="8" width="14.7109375" customWidth="1"/>
  </cols>
  <sheetData>
    <row r="2" spans="2:12" x14ac:dyDescent="0.25">
      <c r="B2" s="57" t="s">
        <v>29</v>
      </c>
      <c r="C2" s="57"/>
      <c r="D2" s="57"/>
      <c r="E2" s="57"/>
      <c r="F2" s="57"/>
      <c r="G2" s="57"/>
      <c r="H2" s="57"/>
      <c r="J2" s="17"/>
    </row>
    <row r="3" spans="2:12" x14ac:dyDescent="0.25">
      <c r="B3" s="58" t="s">
        <v>14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2" x14ac:dyDescent="0.25">
      <c r="B4" s="57" t="s">
        <v>1</v>
      </c>
      <c r="C4" s="57"/>
      <c r="D4" s="57"/>
      <c r="E4" s="57"/>
      <c r="F4" s="57"/>
      <c r="G4" s="57"/>
      <c r="H4" s="57"/>
      <c r="I4" s="57"/>
      <c r="J4" s="57"/>
      <c r="K4" s="57"/>
      <c r="L4" s="57"/>
    </row>
    <row r="6" spans="2:12" x14ac:dyDescent="0.25">
      <c r="B6" t="s">
        <v>2</v>
      </c>
      <c r="C6" t="s">
        <v>87</v>
      </c>
    </row>
    <row r="7" spans="2:12" x14ac:dyDescent="0.25">
      <c r="B7" t="s">
        <v>3</v>
      </c>
      <c r="C7" s="16">
        <v>2015</v>
      </c>
    </row>
    <row r="8" spans="2:12" x14ac:dyDescent="0.25">
      <c r="B8" t="s">
        <v>4</v>
      </c>
      <c r="C8" t="s">
        <v>119</v>
      </c>
    </row>
    <row r="9" spans="2:12" ht="15" customHeight="1" x14ac:dyDescent="0.25">
      <c r="B9" t="s">
        <v>6</v>
      </c>
      <c r="C9" s="68" t="s">
        <v>15</v>
      </c>
      <c r="D9" s="68"/>
      <c r="E9" s="68"/>
      <c r="F9" s="68"/>
      <c r="I9" s="2"/>
      <c r="J9" s="1"/>
      <c r="K9" s="1"/>
    </row>
    <row r="10" spans="2:12" ht="15" customHeight="1" x14ac:dyDescent="0.25">
      <c r="B10" t="s">
        <v>5</v>
      </c>
      <c r="C10" s="69" t="s">
        <v>16</v>
      </c>
      <c r="D10" s="69"/>
      <c r="E10" s="69"/>
      <c r="F10" s="69"/>
      <c r="G10" s="5"/>
      <c r="I10" s="67"/>
      <c r="J10" s="67"/>
      <c r="K10" s="67"/>
      <c r="L10" s="5"/>
    </row>
    <row r="12" spans="2:12" x14ac:dyDescent="0.25">
      <c r="B12" s="70" t="s">
        <v>9</v>
      </c>
      <c r="C12" s="70"/>
      <c r="D12" s="26" t="s">
        <v>50</v>
      </c>
      <c r="E12" s="26" t="s">
        <v>20</v>
      </c>
      <c r="F12" s="27" t="s">
        <v>51</v>
      </c>
      <c r="G12" s="27" t="s">
        <v>52</v>
      </c>
      <c r="H12" s="27" t="s">
        <v>53</v>
      </c>
    </row>
    <row r="13" spans="2:12" x14ac:dyDescent="0.25">
      <c r="B13" s="60" t="s">
        <v>54</v>
      </c>
      <c r="C13" s="8" t="s">
        <v>17</v>
      </c>
      <c r="D13" s="9">
        <v>85</v>
      </c>
      <c r="E13" s="9">
        <v>21</v>
      </c>
      <c r="F13" s="9">
        <v>1150</v>
      </c>
      <c r="G13" s="9">
        <v>189</v>
      </c>
      <c r="H13" s="10">
        <f>SUM(D13:G13)</f>
        <v>1445</v>
      </c>
    </row>
    <row r="14" spans="2:12" x14ac:dyDescent="0.25">
      <c r="B14" s="61"/>
      <c r="C14" s="8" t="s">
        <v>18</v>
      </c>
      <c r="D14" s="9">
        <v>125</v>
      </c>
      <c r="E14" s="9">
        <v>41</v>
      </c>
      <c r="F14" s="9">
        <v>2654</v>
      </c>
      <c r="G14" s="9">
        <v>294</v>
      </c>
      <c r="H14" s="10">
        <f>SUM(D14:G14)</f>
        <v>3114</v>
      </c>
    </row>
    <row r="15" spans="2:12" x14ac:dyDescent="0.25">
      <c r="B15" s="62"/>
      <c r="C15" s="8" t="s">
        <v>19</v>
      </c>
      <c r="D15" s="11">
        <f>IFERROR((D13/D14),0)</f>
        <v>0.68</v>
      </c>
      <c r="E15" s="11">
        <f t="shared" ref="E15:G15" si="0">IFERROR((E13/E14),0)</f>
        <v>0.51219512195121952</v>
      </c>
      <c r="F15" s="11">
        <f t="shared" si="0"/>
        <v>0.43330821401657876</v>
      </c>
      <c r="G15" s="11">
        <f t="shared" si="0"/>
        <v>0.6428571428571429</v>
      </c>
      <c r="H15" s="11">
        <f t="shared" ref="H15" si="1">IFERROR((H13/H14),0)</f>
        <v>0.46403339755940914</v>
      </c>
    </row>
    <row r="16" spans="2:12" x14ac:dyDescent="0.25">
      <c r="B16" s="60" t="s">
        <v>55</v>
      </c>
      <c r="C16" s="8" t="s">
        <v>17</v>
      </c>
      <c r="D16" s="9">
        <v>65</v>
      </c>
      <c r="E16" s="9">
        <v>66</v>
      </c>
      <c r="F16" s="9">
        <v>1614</v>
      </c>
      <c r="G16" s="9">
        <v>1131</v>
      </c>
      <c r="H16" s="10">
        <f>SUM(D16:G16)</f>
        <v>2876</v>
      </c>
    </row>
    <row r="17" spans="2:8" x14ac:dyDescent="0.25">
      <c r="B17" s="61"/>
      <c r="C17" s="8" t="s">
        <v>18</v>
      </c>
      <c r="D17" s="9">
        <v>209</v>
      </c>
      <c r="E17" s="9">
        <v>174</v>
      </c>
      <c r="F17" s="9">
        <v>3798</v>
      </c>
      <c r="G17" s="9">
        <v>1452</v>
      </c>
      <c r="H17" s="10">
        <f>SUM(D17:G17)</f>
        <v>5633</v>
      </c>
    </row>
    <row r="18" spans="2:8" x14ac:dyDescent="0.25">
      <c r="B18" s="62"/>
      <c r="C18" s="8" t="s">
        <v>19</v>
      </c>
      <c r="D18" s="11">
        <f>IFERROR((D16/D17),0)</f>
        <v>0.31100478468899523</v>
      </c>
      <c r="E18" s="11">
        <f t="shared" ref="E18:G18" si="2">IFERROR((E16/E17),0)</f>
        <v>0.37931034482758619</v>
      </c>
      <c r="F18" s="11">
        <f t="shared" si="2"/>
        <v>0.42496050552922593</v>
      </c>
      <c r="G18" s="11">
        <f t="shared" si="2"/>
        <v>0.77892561983471076</v>
      </c>
      <c r="H18" s="11">
        <f t="shared" ref="H18" si="3">IFERROR((H16/H17),0)</f>
        <v>0.51056275519261496</v>
      </c>
    </row>
    <row r="19" spans="2:8" x14ac:dyDescent="0.25">
      <c r="B19" s="60" t="s">
        <v>56</v>
      </c>
      <c r="C19" s="8" t="s">
        <v>17</v>
      </c>
      <c r="D19" s="9">
        <v>24</v>
      </c>
      <c r="E19" s="9">
        <v>36</v>
      </c>
      <c r="F19" s="9">
        <v>943</v>
      </c>
      <c r="G19" s="9">
        <v>204</v>
      </c>
      <c r="H19" s="10">
        <f>SUM(D19:G19)</f>
        <v>1207</v>
      </c>
    </row>
    <row r="20" spans="2:8" x14ac:dyDescent="0.25">
      <c r="B20" s="61"/>
      <c r="C20" s="8" t="s">
        <v>18</v>
      </c>
      <c r="D20" s="9">
        <v>30</v>
      </c>
      <c r="E20" s="9">
        <v>47</v>
      </c>
      <c r="F20" s="9">
        <v>1214</v>
      </c>
      <c r="G20" s="9">
        <v>232</v>
      </c>
      <c r="H20" s="10">
        <f>SUM(D20:G20)</f>
        <v>1523</v>
      </c>
    </row>
    <row r="21" spans="2:8" x14ac:dyDescent="0.25">
      <c r="B21" s="62"/>
      <c r="C21" s="8" t="s">
        <v>19</v>
      </c>
      <c r="D21" s="11">
        <f>IFERROR((D19/D20),0)</f>
        <v>0.8</v>
      </c>
      <c r="E21" s="11">
        <f t="shared" ref="E21:G21" si="4">IFERROR((E19/E20),0)</f>
        <v>0.76595744680851063</v>
      </c>
      <c r="F21" s="11">
        <f t="shared" si="4"/>
        <v>0.77677100494233942</v>
      </c>
      <c r="G21" s="11">
        <f t="shared" si="4"/>
        <v>0.87931034482758619</v>
      </c>
      <c r="H21" s="11">
        <f t="shared" ref="H21" si="5">IFERROR((H19/H20),0)</f>
        <v>0.79251477347340771</v>
      </c>
    </row>
    <row r="22" spans="2:8" x14ac:dyDescent="0.25">
      <c r="B22" s="60" t="s">
        <v>57</v>
      </c>
      <c r="C22" s="8" t="s">
        <v>17</v>
      </c>
      <c r="D22" s="9">
        <v>55</v>
      </c>
      <c r="E22" s="9">
        <v>40</v>
      </c>
      <c r="F22" s="9">
        <v>1771</v>
      </c>
      <c r="G22" s="9">
        <v>625</v>
      </c>
      <c r="H22" s="10">
        <f>SUM(D22:G22)</f>
        <v>2491</v>
      </c>
    </row>
    <row r="23" spans="2:8" x14ac:dyDescent="0.25">
      <c r="B23" s="61"/>
      <c r="C23" s="8" t="s">
        <v>18</v>
      </c>
      <c r="D23" s="9">
        <v>100</v>
      </c>
      <c r="E23" s="9">
        <v>89</v>
      </c>
      <c r="F23" s="9">
        <v>4987</v>
      </c>
      <c r="G23" s="9">
        <v>727</v>
      </c>
      <c r="H23" s="10">
        <f>SUM(D23:G23)</f>
        <v>5903</v>
      </c>
    </row>
    <row r="24" spans="2:8" x14ac:dyDescent="0.25">
      <c r="B24" s="62"/>
      <c r="C24" s="8" t="s">
        <v>19</v>
      </c>
      <c r="D24" s="11">
        <f>IFERROR((D22/D23),0)</f>
        <v>0.55000000000000004</v>
      </c>
      <c r="E24" s="11">
        <f t="shared" ref="E24:G24" si="6">IFERROR((E22/E23),0)</f>
        <v>0.449438202247191</v>
      </c>
      <c r="F24" s="11">
        <f t="shared" si="6"/>
        <v>0.35512332063364749</v>
      </c>
      <c r="G24" s="11">
        <f t="shared" si="6"/>
        <v>0.85969738651994498</v>
      </c>
      <c r="H24" s="11">
        <f t="shared" ref="H24" si="7">IFERROR((H22/H23),0)</f>
        <v>0.42198881924445197</v>
      </c>
    </row>
    <row r="25" spans="2:8" x14ac:dyDescent="0.25">
      <c r="B25" s="60" t="s">
        <v>58</v>
      </c>
      <c r="C25" s="8" t="s">
        <v>17</v>
      </c>
      <c r="D25" s="9">
        <v>7</v>
      </c>
      <c r="E25" s="9">
        <v>20</v>
      </c>
      <c r="F25" s="9">
        <v>789</v>
      </c>
      <c r="G25" s="9">
        <v>151</v>
      </c>
      <c r="H25" s="10">
        <f>SUM(D25:G25)</f>
        <v>967</v>
      </c>
    </row>
    <row r="26" spans="2:8" x14ac:dyDescent="0.25">
      <c r="B26" s="61"/>
      <c r="C26" s="8" t="s">
        <v>18</v>
      </c>
      <c r="D26" s="9">
        <v>17</v>
      </c>
      <c r="E26" s="9">
        <v>32</v>
      </c>
      <c r="F26" s="9">
        <v>1539</v>
      </c>
      <c r="G26" s="9">
        <v>229</v>
      </c>
      <c r="H26" s="10">
        <f>SUM(D26:G26)</f>
        <v>1817</v>
      </c>
    </row>
    <row r="27" spans="2:8" x14ac:dyDescent="0.25">
      <c r="B27" s="62"/>
      <c r="C27" s="8" t="s">
        <v>19</v>
      </c>
      <c r="D27" s="11">
        <f>IFERROR((D25/D26),0)</f>
        <v>0.41176470588235292</v>
      </c>
      <c r="E27" s="11">
        <f t="shared" ref="E27:G27" si="8">IFERROR((E25/E26),0)</f>
        <v>0.625</v>
      </c>
      <c r="F27" s="11">
        <f t="shared" si="8"/>
        <v>0.51267056530214428</v>
      </c>
      <c r="G27" s="11">
        <f t="shared" si="8"/>
        <v>0.65938864628820959</v>
      </c>
      <c r="H27" s="11">
        <f t="shared" ref="H27" si="9">IFERROR((H25/H26),0)</f>
        <v>0.53219592735277932</v>
      </c>
    </row>
    <row r="28" spans="2:8" x14ac:dyDescent="0.25">
      <c r="B28" s="60" t="s">
        <v>59</v>
      </c>
      <c r="C28" s="8" t="s">
        <v>17</v>
      </c>
      <c r="D28" s="9">
        <v>42</v>
      </c>
      <c r="E28" s="9">
        <v>27</v>
      </c>
      <c r="F28" s="9">
        <v>1657</v>
      </c>
      <c r="G28" s="9">
        <v>419</v>
      </c>
      <c r="H28" s="10">
        <f>SUM(D28:G28)</f>
        <v>2145</v>
      </c>
    </row>
    <row r="29" spans="2:8" x14ac:dyDescent="0.25">
      <c r="B29" s="61"/>
      <c r="C29" s="8" t="s">
        <v>18</v>
      </c>
      <c r="D29" s="9">
        <v>55</v>
      </c>
      <c r="E29" s="9">
        <v>32</v>
      </c>
      <c r="F29" s="9">
        <v>2006</v>
      </c>
      <c r="G29" s="9">
        <v>486</v>
      </c>
      <c r="H29" s="10">
        <f>SUM(D29:G29)</f>
        <v>2579</v>
      </c>
    </row>
    <row r="30" spans="2:8" x14ac:dyDescent="0.25">
      <c r="B30" s="62"/>
      <c r="C30" s="8" t="s">
        <v>19</v>
      </c>
      <c r="D30" s="11">
        <f>IFERROR((D28/D29),0)</f>
        <v>0.76363636363636367</v>
      </c>
      <c r="E30" s="11">
        <f t="shared" ref="E30:G30" si="10">IFERROR((E28/E29),0)</f>
        <v>0.84375</v>
      </c>
      <c r="F30" s="11">
        <f t="shared" si="10"/>
        <v>0.82602193419740777</v>
      </c>
      <c r="G30" s="11">
        <f t="shared" si="10"/>
        <v>0.86213991769547327</v>
      </c>
      <c r="H30" s="11">
        <f t="shared" ref="H30" si="11">IFERROR((H28/H29),0)</f>
        <v>0.83171772004652966</v>
      </c>
    </row>
    <row r="31" spans="2:8" x14ac:dyDescent="0.25">
      <c r="B31" s="63" t="s">
        <v>118</v>
      </c>
      <c r="C31" s="8" t="s">
        <v>17</v>
      </c>
      <c r="D31" s="9">
        <v>118</v>
      </c>
      <c r="E31" s="9">
        <v>95</v>
      </c>
      <c r="F31" s="9">
        <v>900</v>
      </c>
      <c r="G31" s="9">
        <v>697</v>
      </c>
      <c r="H31" s="10">
        <f>SUM(D31:G31)</f>
        <v>1810</v>
      </c>
    </row>
    <row r="32" spans="2:8" x14ac:dyDescent="0.25">
      <c r="B32" s="64"/>
      <c r="C32" s="8" t="s">
        <v>18</v>
      </c>
      <c r="D32" s="9">
        <v>506</v>
      </c>
      <c r="E32" s="9">
        <v>422</v>
      </c>
      <c r="F32" s="9">
        <v>3121</v>
      </c>
      <c r="G32" s="9">
        <v>943</v>
      </c>
      <c r="H32" s="10">
        <f>SUM(D32:G32)</f>
        <v>4992</v>
      </c>
    </row>
    <row r="33" spans="2:8" x14ac:dyDescent="0.25">
      <c r="B33" s="65"/>
      <c r="C33" s="8" t="s">
        <v>19</v>
      </c>
      <c r="D33" s="11">
        <f>IFERROR((D31/D32),0)</f>
        <v>0.233201581027668</v>
      </c>
      <c r="E33" s="11">
        <f t="shared" ref="E33:G33" si="12">IFERROR((E31/E32),0)</f>
        <v>0.22511848341232227</v>
      </c>
      <c r="F33" s="11">
        <f t="shared" si="12"/>
        <v>0.28836911246395386</v>
      </c>
      <c r="G33" s="11">
        <f t="shared" si="12"/>
        <v>0.73913043478260865</v>
      </c>
      <c r="H33" s="11">
        <f t="shared" ref="H33" si="13">IFERROR((H31/H32),0)</f>
        <v>0.36258012820512819</v>
      </c>
    </row>
    <row r="34" spans="2:8" x14ac:dyDescent="0.25">
      <c r="B34" s="60" t="s">
        <v>60</v>
      </c>
      <c r="C34" s="8" t="s">
        <v>17</v>
      </c>
      <c r="D34" s="9">
        <v>26</v>
      </c>
      <c r="E34" s="9">
        <v>3</v>
      </c>
      <c r="F34" s="9">
        <v>588</v>
      </c>
      <c r="G34" s="9">
        <v>69</v>
      </c>
      <c r="H34" s="10">
        <f>SUM(D34:G34)</f>
        <v>686</v>
      </c>
    </row>
    <row r="35" spans="2:8" x14ac:dyDescent="0.25">
      <c r="B35" s="61"/>
      <c r="C35" s="8" t="s">
        <v>18</v>
      </c>
      <c r="D35" s="9">
        <v>50</v>
      </c>
      <c r="E35" s="9">
        <v>7</v>
      </c>
      <c r="F35" s="9">
        <v>1044</v>
      </c>
      <c r="G35" s="9">
        <v>111</v>
      </c>
      <c r="H35" s="10">
        <f>SUM(D35:G35)</f>
        <v>1212</v>
      </c>
    </row>
    <row r="36" spans="2:8" x14ac:dyDescent="0.25">
      <c r="B36" s="62"/>
      <c r="C36" s="8" t="s">
        <v>19</v>
      </c>
      <c r="D36" s="11">
        <f>IFERROR((D34/D35),0)</f>
        <v>0.52</v>
      </c>
      <c r="E36" s="11">
        <f t="shared" ref="E36:G36" si="14">IFERROR((E34/E35),0)</f>
        <v>0.42857142857142855</v>
      </c>
      <c r="F36" s="11">
        <f t="shared" si="14"/>
        <v>0.56321839080459768</v>
      </c>
      <c r="G36" s="11">
        <f t="shared" si="14"/>
        <v>0.6216216216216216</v>
      </c>
      <c r="H36" s="11">
        <f t="shared" ref="H36" si="15">IFERROR((H34/H35),0)</f>
        <v>0.56600660066006603</v>
      </c>
    </row>
    <row r="37" spans="2:8" x14ac:dyDescent="0.25">
      <c r="B37" s="60" t="s">
        <v>61</v>
      </c>
      <c r="C37" s="8" t="s">
        <v>17</v>
      </c>
      <c r="D37" s="9">
        <v>65</v>
      </c>
      <c r="E37" s="9">
        <v>42</v>
      </c>
      <c r="F37" s="9">
        <v>823</v>
      </c>
      <c r="G37" s="9">
        <v>51</v>
      </c>
      <c r="H37" s="10">
        <f>SUM(D37:G37)</f>
        <v>981</v>
      </c>
    </row>
    <row r="38" spans="2:8" x14ac:dyDescent="0.25">
      <c r="B38" s="61"/>
      <c r="C38" s="8" t="s">
        <v>18</v>
      </c>
      <c r="D38" s="9">
        <v>85</v>
      </c>
      <c r="E38" s="9">
        <v>57</v>
      </c>
      <c r="F38" s="9">
        <v>1038</v>
      </c>
      <c r="G38" s="9">
        <v>59</v>
      </c>
      <c r="H38" s="10">
        <f>SUM(D38:G38)</f>
        <v>1239</v>
      </c>
    </row>
    <row r="39" spans="2:8" x14ac:dyDescent="0.25">
      <c r="B39" s="62"/>
      <c r="C39" s="8" t="s">
        <v>19</v>
      </c>
      <c r="D39" s="11">
        <f>IFERROR((D37/D38),0)</f>
        <v>0.76470588235294112</v>
      </c>
      <c r="E39" s="11">
        <f t="shared" ref="E39:G39" si="16">IFERROR((E37/E38),0)</f>
        <v>0.73684210526315785</v>
      </c>
      <c r="F39" s="11">
        <f t="shared" si="16"/>
        <v>0.7928709055876686</v>
      </c>
      <c r="G39" s="11">
        <f t="shared" si="16"/>
        <v>0.86440677966101698</v>
      </c>
      <c r="H39" s="11">
        <f t="shared" ref="H39" si="17">IFERROR((H37/H38),0)</f>
        <v>0.79176755447941893</v>
      </c>
    </row>
    <row r="40" spans="2:8" x14ac:dyDescent="0.25">
      <c r="B40" s="60" t="s">
        <v>62</v>
      </c>
      <c r="C40" s="8" t="s">
        <v>17</v>
      </c>
      <c r="D40" s="9">
        <v>23</v>
      </c>
      <c r="E40" s="9">
        <v>5</v>
      </c>
      <c r="F40" s="9">
        <v>649</v>
      </c>
      <c r="G40" s="9">
        <v>119</v>
      </c>
      <c r="H40" s="10">
        <f>SUM(D40:G40)</f>
        <v>796</v>
      </c>
    </row>
    <row r="41" spans="2:8" x14ac:dyDescent="0.25">
      <c r="B41" s="61"/>
      <c r="C41" s="8" t="s">
        <v>18</v>
      </c>
      <c r="D41" s="9">
        <v>47</v>
      </c>
      <c r="E41" s="9">
        <v>15</v>
      </c>
      <c r="F41" s="9">
        <v>1531</v>
      </c>
      <c r="G41" s="9">
        <v>144</v>
      </c>
      <c r="H41" s="10">
        <f>SUM(D41:G41)</f>
        <v>1737</v>
      </c>
    </row>
    <row r="42" spans="2:8" x14ac:dyDescent="0.25">
      <c r="B42" s="62"/>
      <c r="C42" s="8" t="s">
        <v>19</v>
      </c>
      <c r="D42" s="11">
        <f>IFERROR((D40/D41),0)</f>
        <v>0.48936170212765956</v>
      </c>
      <c r="E42" s="11">
        <f t="shared" ref="E42:G42" si="18">IFERROR((E40/E41),0)</f>
        <v>0.33333333333333331</v>
      </c>
      <c r="F42" s="11">
        <f t="shared" si="18"/>
        <v>0.42390594382756369</v>
      </c>
      <c r="G42" s="11">
        <f t="shared" si="18"/>
        <v>0.82638888888888884</v>
      </c>
      <c r="H42" s="11">
        <f t="shared" ref="H42" si="19">IFERROR((H40/H41),0)</f>
        <v>0.45826137017846863</v>
      </c>
    </row>
    <row r="43" spans="2:8" x14ac:dyDescent="0.25">
      <c r="B43" s="60" t="s">
        <v>63</v>
      </c>
      <c r="C43" s="8" t="s">
        <v>17</v>
      </c>
      <c r="D43" s="9">
        <v>23</v>
      </c>
      <c r="E43" s="9">
        <v>10</v>
      </c>
      <c r="F43" s="9">
        <v>1105</v>
      </c>
      <c r="G43" s="9">
        <v>154</v>
      </c>
      <c r="H43" s="10">
        <f>SUM(D43:G43)</f>
        <v>1292</v>
      </c>
    </row>
    <row r="44" spans="2:8" x14ac:dyDescent="0.25">
      <c r="B44" s="61"/>
      <c r="C44" s="8" t="s">
        <v>18</v>
      </c>
      <c r="D44" s="9">
        <v>34</v>
      </c>
      <c r="E44" s="9">
        <v>19</v>
      </c>
      <c r="F44" s="9">
        <v>1899</v>
      </c>
      <c r="G44" s="9">
        <v>182</v>
      </c>
      <c r="H44" s="10">
        <f>SUM(D44:G44)</f>
        <v>2134</v>
      </c>
    </row>
    <row r="45" spans="2:8" x14ac:dyDescent="0.25">
      <c r="B45" s="62"/>
      <c r="C45" s="8" t="s">
        <v>19</v>
      </c>
      <c r="D45" s="11">
        <f>IFERROR((D43/D44),0)</f>
        <v>0.67647058823529416</v>
      </c>
      <c r="E45" s="11">
        <f t="shared" ref="E45:G45" si="20">IFERROR((E43/E44),0)</f>
        <v>0.52631578947368418</v>
      </c>
      <c r="F45" s="11">
        <f t="shared" si="20"/>
        <v>0.58188520273828326</v>
      </c>
      <c r="G45" s="11">
        <f t="shared" si="20"/>
        <v>0.84615384615384615</v>
      </c>
      <c r="H45" s="11">
        <f t="shared" ref="H45" si="21">IFERROR((H43/H44),0)</f>
        <v>0.60543580131208996</v>
      </c>
    </row>
    <row r="46" spans="2:8" x14ac:dyDescent="0.25">
      <c r="B46" s="60" t="s">
        <v>64</v>
      </c>
      <c r="C46" s="8" t="s">
        <v>17</v>
      </c>
      <c r="D46" s="9">
        <v>13</v>
      </c>
      <c r="E46" s="9">
        <v>4</v>
      </c>
      <c r="F46" s="9">
        <v>267</v>
      </c>
      <c r="G46" s="9">
        <v>92</v>
      </c>
      <c r="H46" s="10">
        <f>SUM(D46:G46)</f>
        <v>376</v>
      </c>
    </row>
    <row r="47" spans="2:8" x14ac:dyDescent="0.25">
      <c r="B47" s="61"/>
      <c r="C47" s="8" t="s">
        <v>18</v>
      </c>
      <c r="D47" s="9">
        <v>21</v>
      </c>
      <c r="E47" s="9">
        <v>4</v>
      </c>
      <c r="F47" s="9">
        <v>367</v>
      </c>
      <c r="G47" s="9">
        <v>109</v>
      </c>
      <c r="H47" s="10">
        <f>SUM(D47:G47)</f>
        <v>501</v>
      </c>
    </row>
    <row r="48" spans="2:8" x14ac:dyDescent="0.25">
      <c r="B48" s="62"/>
      <c r="C48" s="8" t="s">
        <v>19</v>
      </c>
      <c r="D48" s="11">
        <f>IFERROR((D46/D47),0)</f>
        <v>0.61904761904761907</v>
      </c>
      <c r="E48" s="11">
        <f t="shared" ref="E48:G48" si="22">IFERROR((E46/E47),0)</f>
        <v>1</v>
      </c>
      <c r="F48" s="11">
        <f t="shared" si="22"/>
        <v>0.72752043596730243</v>
      </c>
      <c r="G48" s="11">
        <f t="shared" si="22"/>
        <v>0.84403669724770647</v>
      </c>
      <c r="H48" s="11">
        <f t="shared" ref="H48" si="23">IFERROR((H46/H47),0)</f>
        <v>0.75049900199600794</v>
      </c>
    </row>
    <row r="49" spans="2:8" x14ac:dyDescent="0.25">
      <c r="B49" s="60" t="s">
        <v>65</v>
      </c>
      <c r="C49" s="8" t="s">
        <v>17</v>
      </c>
      <c r="D49" s="9">
        <v>1</v>
      </c>
      <c r="E49" s="9">
        <v>2</v>
      </c>
      <c r="F49" s="9">
        <v>231</v>
      </c>
      <c r="G49" s="9">
        <v>265</v>
      </c>
      <c r="H49" s="10">
        <f>SUM(D49:G49)</f>
        <v>499</v>
      </c>
    </row>
    <row r="50" spans="2:8" x14ac:dyDescent="0.25">
      <c r="B50" s="61"/>
      <c r="C50" s="8" t="s">
        <v>18</v>
      </c>
      <c r="D50" s="9">
        <v>1</v>
      </c>
      <c r="E50" s="9">
        <v>3</v>
      </c>
      <c r="F50" s="9">
        <v>311</v>
      </c>
      <c r="G50" s="9">
        <v>301</v>
      </c>
      <c r="H50" s="10">
        <f>SUM(D50:G50)</f>
        <v>616</v>
      </c>
    </row>
    <row r="51" spans="2:8" x14ac:dyDescent="0.25">
      <c r="B51" s="62"/>
      <c r="C51" s="8" t="s">
        <v>19</v>
      </c>
      <c r="D51" s="11">
        <f>IFERROR((D49/D50),0)</f>
        <v>1</v>
      </c>
      <c r="E51" s="11">
        <f t="shared" ref="E51:G51" si="24">IFERROR((E49/E50),0)</f>
        <v>0.66666666666666663</v>
      </c>
      <c r="F51" s="11">
        <f t="shared" si="24"/>
        <v>0.74276527331189712</v>
      </c>
      <c r="G51" s="11">
        <f t="shared" si="24"/>
        <v>0.88039867109634551</v>
      </c>
      <c r="H51" s="11">
        <f t="shared" ref="H51" si="25">IFERROR((H49/H50),0)</f>
        <v>0.81006493506493504</v>
      </c>
    </row>
    <row r="52" spans="2:8" x14ac:dyDescent="0.25">
      <c r="B52" s="60" t="s">
        <v>66</v>
      </c>
      <c r="C52" s="8" t="s">
        <v>17</v>
      </c>
      <c r="D52" s="9">
        <v>45</v>
      </c>
      <c r="E52" s="9">
        <v>67</v>
      </c>
      <c r="F52" s="9">
        <v>606</v>
      </c>
      <c r="G52" s="9">
        <v>269</v>
      </c>
      <c r="H52" s="10">
        <f>SUM(D52:G52)</f>
        <v>987</v>
      </c>
    </row>
    <row r="53" spans="2:8" x14ac:dyDescent="0.25">
      <c r="B53" s="61"/>
      <c r="C53" s="8" t="s">
        <v>18</v>
      </c>
      <c r="D53" s="9">
        <v>56</v>
      </c>
      <c r="E53" s="9">
        <v>79</v>
      </c>
      <c r="F53" s="9">
        <v>724</v>
      </c>
      <c r="G53" s="9">
        <v>294</v>
      </c>
      <c r="H53" s="10">
        <f>SUM(D53:G53)</f>
        <v>1153</v>
      </c>
    </row>
    <row r="54" spans="2:8" x14ac:dyDescent="0.25">
      <c r="B54" s="62"/>
      <c r="C54" s="8" t="s">
        <v>19</v>
      </c>
      <c r="D54" s="11">
        <f>IFERROR((D52/D53),0)</f>
        <v>0.8035714285714286</v>
      </c>
      <c r="E54" s="11">
        <f t="shared" ref="E54:G54" si="26">IFERROR((E52/E53),0)</f>
        <v>0.84810126582278478</v>
      </c>
      <c r="F54" s="11">
        <f t="shared" si="26"/>
        <v>0.83701657458563539</v>
      </c>
      <c r="G54" s="11">
        <f t="shared" si="26"/>
        <v>0.91496598639455784</v>
      </c>
      <c r="H54" s="11">
        <f t="shared" ref="H54" si="27">IFERROR((H52/H53),0)</f>
        <v>0.85602775368603645</v>
      </c>
    </row>
    <row r="55" spans="2:8" x14ac:dyDescent="0.25">
      <c r="B55" s="60" t="s">
        <v>67</v>
      </c>
      <c r="C55" s="8" t="s">
        <v>17</v>
      </c>
      <c r="D55" s="9">
        <v>22</v>
      </c>
      <c r="E55" s="9">
        <v>19</v>
      </c>
      <c r="F55" s="9">
        <v>1056</v>
      </c>
      <c r="G55" s="9">
        <v>262</v>
      </c>
      <c r="H55" s="10">
        <f>SUM(D55:G55)</f>
        <v>1359</v>
      </c>
    </row>
    <row r="56" spans="2:8" x14ac:dyDescent="0.25">
      <c r="B56" s="61"/>
      <c r="C56" s="8" t="s">
        <v>18</v>
      </c>
      <c r="D56" s="9">
        <v>38</v>
      </c>
      <c r="E56" s="9">
        <v>30</v>
      </c>
      <c r="F56" s="9">
        <v>1725</v>
      </c>
      <c r="G56" s="9">
        <v>319</v>
      </c>
      <c r="H56" s="10">
        <f>SUM(D56:G56)</f>
        <v>2112</v>
      </c>
    </row>
    <row r="57" spans="2:8" x14ac:dyDescent="0.25">
      <c r="B57" s="62"/>
      <c r="C57" s="8" t="s">
        <v>19</v>
      </c>
      <c r="D57" s="11">
        <f>IFERROR((D55/D56),0)</f>
        <v>0.57894736842105265</v>
      </c>
      <c r="E57" s="11">
        <f t="shared" ref="E57:G57" si="28">IFERROR((E55/E56),0)</f>
        <v>0.6333333333333333</v>
      </c>
      <c r="F57" s="11">
        <f t="shared" si="28"/>
        <v>0.61217391304347823</v>
      </c>
      <c r="G57" s="11">
        <f t="shared" si="28"/>
        <v>0.82131661442006265</v>
      </c>
      <c r="H57" s="11">
        <f t="shared" ref="H57" si="29">IFERROR((H55/H56),0)</f>
        <v>0.64346590909090906</v>
      </c>
    </row>
    <row r="58" spans="2:8" x14ac:dyDescent="0.25">
      <c r="B58" s="60" t="s">
        <v>68</v>
      </c>
      <c r="C58" s="8" t="s">
        <v>17</v>
      </c>
      <c r="D58" s="9">
        <v>66</v>
      </c>
      <c r="E58" s="9">
        <v>70</v>
      </c>
      <c r="F58" s="9">
        <v>1906</v>
      </c>
      <c r="G58" s="9">
        <v>714</v>
      </c>
      <c r="H58" s="10">
        <f>SUM(D58:G58)</f>
        <v>2756</v>
      </c>
    </row>
    <row r="59" spans="2:8" x14ac:dyDescent="0.25">
      <c r="B59" s="61"/>
      <c r="C59" s="8" t="s">
        <v>18</v>
      </c>
      <c r="D59" s="9">
        <v>149</v>
      </c>
      <c r="E59" s="9">
        <v>159</v>
      </c>
      <c r="F59" s="9">
        <v>3889</v>
      </c>
      <c r="G59" s="9">
        <v>893</v>
      </c>
      <c r="H59" s="10">
        <f>SUM(D59:G59)</f>
        <v>5090</v>
      </c>
    </row>
    <row r="60" spans="2:8" x14ac:dyDescent="0.25">
      <c r="B60" s="62"/>
      <c r="C60" s="8" t="s">
        <v>19</v>
      </c>
      <c r="D60" s="11">
        <f>IFERROR((D58/D59),0)</f>
        <v>0.44295302013422821</v>
      </c>
      <c r="E60" s="11">
        <f t="shared" ref="E60:G60" si="30">IFERROR((E58/E59),0)</f>
        <v>0.44025157232704404</v>
      </c>
      <c r="F60" s="11">
        <f t="shared" si="30"/>
        <v>0.49010028284906143</v>
      </c>
      <c r="G60" s="11">
        <f t="shared" si="30"/>
        <v>0.79955207166853304</v>
      </c>
      <c r="H60" s="11">
        <f t="shared" ref="H60" si="31">IFERROR((H58/H59),0)</f>
        <v>0.54145383104125733</v>
      </c>
    </row>
    <row r="61" spans="2:8" x14ac:dyDescent="0.25">
      <c r="B61" s="60" t="s">
        <v>69</v>
      </c>
      <c r="C61" s="8" t="s">
        <v>17</v>
      </c>
      <c r="D61" s="9">
        <v>71</v>
      </c>
      <c r="E61" s="9">
        <v>96</v>
      </c>
      <c r="F61" s="9">
        <v>1290</v>
      </c>
      <c r="G61" s="9">
        <v>467</v>
      </c>
      <c r="H61" s="10">
        <f>SUM(D61:G61)</f>
        <v>1924</v>
      </c>
    </row>
    <row r="62" spans="2:8" x14ac:dyDescent="0.25">
      <c r="B62" s="61"/>
      <c r="C62" s="8" t="s">
        <v>18</v>
      </c>
      <c r="D62" s="9">
        <v>122</v>
      </c>
      <c r="E62" s="9">
        <v>134</v>
      </c>
      <c r="F62" s="9">
        <v>2004</v>
      </c>
      <c r="G62" s="9">
        <v>542</v>
      </c>
      <c r="H62" s="10">
        <f>SUM(D62:G62)</f>
        <v>2802</v>
      </c>
    </row>
    <row r="63" spans="2:8" x14ac:dyDescent="0.25">
      <c r="B63" s="62"/>
      <c r="C63" s="8" t="s">
        <v>19</v>
      </c>
      <c r="D63" s="11">
        <f>IFERROR((D61/D62),0)</f>
        <v>0.58196721311475408</v>
      </c>
      <c r="E63" s="11">
        <f t="shared" ref="E63:G63" si="32">IFERROR((E61/E62),0)</f>
        <v>0.71641791044776115</v>
      </c>
      <c r="F63" s="11">
        <f t="shared" si="32"/>
        <v>0.64371257485029942</v>
      </c>
      <c r="G63" s="11">
        <f t="shared" si="32"/>
        <v>0.86162361623616235</v>
      </c>
      <c r="H63" s="11">
        <f t="shared" ref="H63" si="33">IFERROR((H61/H62),0)</f>
        <v>0.6866523911491792</v>
      </c>
    </row>
    <row r="64" spans="2:8" x14ac:dyDescent="0.25">
      <c r="B64" s="60" t="s">
        <v>70</v>
      </c>
      <c r="C64" s="8" t="s">
        <v>17</v>
      </c>
      <c r="D64" s="9">
        <v>3</v>
      </c>
      <c r="E64" s="9">
        <v>9</v>
      </c>
      <c r="F64" s="9">
        <v>713</v>
      </c>
      <c r="G64" s="9">
        <v>0</v>
      </c>
      <c r="H64" s="10">
        <f>SUM(D64:G64)</f>
        <v>725</v>
      </c>
    </row>
    <row r="65" spans="2:8" x14ac:dyDescent="0.25">
      <c r="B65" s="61"/>
      <c r="C65" s="8" t="s">
        <v>18</v>
      </c>
      <c r="D65" s="9">
        <v>5</v>
      </c>
      <c r="E65" s="9">
        <v>15</v>
      </c>
      <c r="F65" s="9">
        <v>938</v>
      </c>
      <c r="G65" s="9">
        <v>0</v>
      </c>
      <c r="H65" s="10">
        <f>SUM(D65:G65)</f>
        <v>958</v>
      </c>
    </row>
    <row r="66" spans="2:8" x14ac:dyDescent="0.25">
      <c r="B66" s="62"/>
      <c r="C66" s="8" t="s">
        <v>19</v>
      </c>
      <c r="D66" s="11">
        <f>IFERROR((D64/D65),0)</f>
        <v>0.6</v>
      </c>
      <c r="E66" s="11">
        <f t="shared" ref="E66:G66" si="34">IFERROR((E64/E65),0)</f>
        <v>0.6</v>
      </c>
      <c r="F66" s="11">
        <f t="shared" si="34"/>
        <v>0.76012793176972282</v>
      </c>
      <c r="G66" s="11">
        <f t="shared" si="34"/>
        <v>0</v>
      </c>
      <c r="H66" s="11">
        <f t="shared" ref="H66" si="35">IFERROR((H64/H65),0)</f>
        <v>0.75678496868475986</v>
      </c>
    </row>
    <row r="67" spans="2:8" x14ac:dyDescent="0.25">
      <c r="B67" s="60" t="s">
        <v>71</v>
      </c>
      <c r="C67" s="8" t="s">
        <v>17</v>
      </c>
      <c r="D67" s="9">
        <v>30</v>
      </c>
      <c r="E67" s="9">
        <v>13</v>
      </c>
      <c r="F67" s="9">
        <v>1160</v>
      </c>
      <c r="G67" s="9">
        <v>162</v>
      </c>
      <c r="H67" s="10">
        <f>SUM(D67:G67)</f>
        <v>1365</v>
      </c>
    </row>
    <row r="68" spans="2:8" x14ac:dyDescent="0.25">
      <c r="B68" s="61"/>
      <c r="C68" s="8" t="s">
        <v>18</v>
      </c>
      <c r="D68" s="9">
        <v>46</v>
      </c>
      <c r="E68" s="9">
        <v>24</v>
      </c>
      <c r="F68" s="9">
        <v>1679</v>
      </c>
      <c r="G68" s="9">
        <v>225</v>
      </c>
      <c r="H68" s="10">
        <f>SUM(D68:G68)</f>
        <v>1974</v>
      </c>
    </row>
    <row r="69" spans="2:8" x14ac:dyDescent="0.25">
      <c r="B69" s="62"/>
      <c r="C69" s="8" t="s">
        <v>19</v>
      </c>
      <c r="D69" s="11">
        <f>IFERROR((D67/D68),0)</f>
        <v>0.65217391304347827</v>
      </c>
      <c r="E69" s="11">
        <f t="shared" ref="E69:G69" si="36">IFERROR((E67/E68),0)</f>
        <v>0.54166666666666663</v>
      </c>
      <c r="F69" s="11">
        <f t="shared" si="36"/>
        <v>0.69088743299583089</v>
      </c>
      <c r="G69" s="11">
        <f t="shared" si="36"/>
        <v>0.72</v>
      </c>
      <c r="H69" s="11">
        <f t="shared" ref="H69" si="37">IFERROR((H67/H68),0)</f>
        <v>0.69148936170212771</v>
      </c>
    </row>
    <row r="70" spans="2:8" x14ac:dyDescent="0.25">
      <c r="B70" s="60" t="s">
        <v>72</v>
      </c>
      <c r="C70" s="8" t="s">
        <v>17</v>
      </c>
      <c r="D70" s="9">
        <v>167</v>
      </c>
      <c r="E70" s="9">
        <v>129</v>
      </c>
      <c r="F70" s="9">
        <v>1993</v>
      </c>
      <c r="G70" s="9">
        <v>507</v>
      </c>
      <c r="H70" s="10">
        <f>SUM(D70:G70)</f>
        <v>2796</v>
      </c>
    </row>
    <row r="71" spans="2:8" x14ac:dyDescent="0.25">
      <c r="B71" s="61"/>
      <c r="C71" s="8" t="s">
        <v>18</v>
      </c>
      <c r="D71" s="9">
        <v>256</v>
      </c>
      <c r="E71" s="9">
        <v>175</v>
      </c>
      <c r="F71" s="9">
        <v>2859</v>
      </c>
      <c r="G71" s="9">
        <v>633</v>
      </c>
      <c r="H71" s="10">
        <f>SUM(D71:G71)</f>
        <v>3923</v>
      </c>
    </row>
    <row r="72" spans="2:8" x14ac:dyDescent="0.25">
      <c r="B72" s="62"/>
      <c r="C72" s="8" t="s">
        <v>19</v>
      </c>
      <c r="D72" s="11">
        <f>IFERROR((D70/D71),0)</f>
        <v>0.65234375</v>
      </c>
      <c r="E72" s="11">
        <f t="shared" ref="E72:G72" si="38">IFERROR((E70/E71),0)</f>
        <v>0.7371428571428571</v>
      </c>
      <c r="F72" s="11">
        <f t="shared" si="38"/>
        <v>0.69709688702343475</v>
      </c>
      <c r="G72" s="11">
        <f t="shared" si="38"/>
        <v>0.80094786729857825</v>
      </c>
      <c r="H72" s="11">
        <f t="shared" ref="H72" si="39">IFERROR((H70/H71),0)</f>
        <v>0.71271985725210296</v>
      </c>
    </row>
    <row r="73" spans="2:8" x14ac:dyDescent="0.25">
      <c r="B73" s="60" t="s">
        <v>73</v>
      </c>
      <c r="C73" s="8" t="s">
        <v>17</v>
      </c>
      <c r="D73" s="9">
        <v>107</v>
      </c>
      <c r="E73" s="9">
        <v>72</v>
      </c>
      <c r="F73" s="9">
        <v>843</v>
      </c>
      <c r="G73" s="9">
        <v>338</v>
      </c>
      <c r="H73" s="10">
        <f>SUM(D73:G73)</f>
        <v>1360</v>
      </c>
    </row>
    <row r="74" spans="2:8" x14ac:dyDescent="0.25">
      <c r="B74" s="61"/>
      <c r="C74" s="8" t="s">
        <v>18</v>
      </c>
      <c r="D74" s="9">
        <v>228</v>
      </c>
      <c r="E74" s="9">
        <v>171</v>
      </c>
      <c r="F74" s="9">
        <v>1693</v>
      </c>
      <c r="G74" s="9">
        <v>430</v>
      </c>
      <c r="H74" s="10">
        <f>SUM(D74:G74)</f>
        <v>2522</v>
      </c>
    </row>
    <row r="75" spans="2:8" x14ac:dyDescent="0.25">
      <c r="B75" s="62"/>
      <c r="C75" s="8" t="s">
        <v>19</v>
      </c>
      <c r="D75" s="11">
        <f>IFERROR((D73/D74),0)</f>
        <v>0.4692982456140351</v>
      </c>
      <c r="E75" s="11">
        <f t="shared" ref="E75:G75" si="40">IFERROR((E73/E74),0)</f>
        <v>0.42105263157894735</v>
      </c>
      <c r="F75" s="11">
        <f t="shared" si="40"/>
        <v>0.49793266391021856</v>
      </c>
      <c r="G75" s="11">
        <f t="shared" si="40"/>
        <v>0.78604651162790695</v>
      </c>
      <c r="H75" s="11">
        <f t="shared" ref="H75" si="41">IFERROR((H73/H74),0)</f>
        <v>0.53925455987311655</v>
      </c>
    </row>
    <row r="76" spans="2:8" x14ac:dyDescent="0.25">
      <c r="B76" s="63" t="s">
        <v>74</v>
      </c>
      <c r="C76" s="8" t="s">
        <v>17</v>
      </c>
      <c r="D76" s="9">
        <v>84</v>
      </c>
      <c r="E76" s="9">
        <v>85</v>
      </c>
      <c r="F76" s="9">
        <v>1513</v>
      </c>
      <c r="G76" s="9">
        <v>550</v>
      </c>
      <c r="H76" s="10">
        <f>SUM(D76:G76)</f>
        <v>2232</v>
      </c>
    </row>
    <row r="77" spans="2:8" x14ac:dyDescent="0.25">
      <c r="B77" s="64"/>
      <c r="C77" s="8" t="s">
        <v>18</v>
      </c>
      <c r="D77" s="9">
        <v>137</v>
      </c>
      <c r="E77" s="9">
        <v>133</v>
      </c>
      <c r="F77" s="9">
        <v>2003</v>
      </c>
      <c r="G77" s="9">
        <v>670</v>
      </c>
      <c r="H77" s="10">
        <f>SUM(D77:G77)</f>
        <v>2943</v>
      </c>
    </row>
    <row r="78" spans="2:8" x14ac:dyDescent="0.25">
      <c r="B78" s="65"/>
      <c r="C78" s="8" t="s">
        <v>19</v>
      </c>
      <c r="D78" s="11">
        <f>IFERROR((D76/D77),0)</f>
        <v>0.61313868613138689</v>
      </c>
      <c r="E78" s="11">
        <f t="shared" ref="E78:G78" si="42">IFERROR((E76/E77),0)</f>
        <v>0.63909774436090228</v>
      </c>
      <c r="F78" s="11">
        <f t="shared" si="42"/>
        <v>0.75536694957563655</v>
      </c>
      <c r="G78" s="11">
        <f t="shared" si="42"/>
        <v>0.82089552238805974</v>
      </c>
      <c r="H78" s="11">
        <f t="shared" ref="H78" si="43">IFERROR((H76/H77),0)</f>
        <v>0.75840978593272168</v>
      </c>
    </row>
    <row r="79" spans="2:8" x14ac:dyDescent="0.25">
      <c r="B79" s="63" t="s">
        <v>75</v>
      </c>
      <c r="C79" s="8" t="s">
        <v>17</v>
      </c>
      <c r="D79" s="9">
        <v>57</v>
      </c>
      <c r="E79" s="9">
        <v>12</v>
      </c>
      <c r="F79" s="9">
        <v>1231</v>
      </c>
      <c r="G79" s="9">
        <v>625</v>
      </c>
      <c r="H79" s="10">
        <f>SUM(D79:G79)</f>
        <v>1925</v>
      </c>
    </row>
    <row r="80" spans="2:8" x14ac:dyDescent="0.25">
      <c r="B80" s="64"/>
      <c r="C80" s="8" t="s">
        <v>18</v>
      </c>
      <c r="D80" s="9">
        <v>91</v>
      </c>
      <c r="E80" s="9">
        <v>31</v>
      </c>
      <c r="F80" s="9">
        <v>2258</v>
      </c>
      <c r="G80" s="9">
        <v>856</v>
      </c>
      <c r="H80" s="10">
        <f>SUM(D80:G80)</f>
        <v>3236</v>
      </c>
    </row>
    <row r="81" spans="2:8" x14ac:dyDescent="0.25">
      <c r="B81" s="65"/>
      <c r="C81" s="8" t="s">
        <v>19</v>
      </c>
      <c r="D81" s="11">
        <f>IFERROR((D79/D80),0)</f>
        <v>0.62637362637362637</v>
      </c>
      <c r="E81" s="11">
        <f t="shared" ref="E81:G81" si="44">IFERROR((E79/E80),0)</f>
        <v>0.38709677419354838</v>
      </c>
      <c r="F81" s="11">
        <f t="shared" si="44"/>
        <v>0.54517271922054911</v>
      </c>
      <c r="G81" s="11">
        <f t="shared" si="44"/>
        <v>0.73014018691588789</v>
      </c>
      <c r="H81" s="11">
        <f t="shared" ref="H81" si="45">IFERROR((H79/H80),0)</f>
        <v>0.5948702101359703</v>
      </c>
    </row>
    <row r="82" spans="2:8" x14ac:dyDescent="0.25">
      <c r="B82" s="60" t="s">
        <v>76</v>
      </c>
      <c r="C82" s="8" t="s">
        <v>17</v>
      </c>
      <c r="D82" s="9">
        <v>144</v>
      </c>
      <c r="E82" s="9">
        <v>117</v>
      </c>
      <c r="F82" s="9">
        <v>1032</v>
      </c>
      <c r="G82" s="9">
        <v>946</v>
      </c>
      <c r="H82" s="10">
        <f>SUM(D82:G82)</f>
        <v>2239</v>
      </c>
    </row>
    <row r="83" spans="2:8" x14ac:dyDescent="0.25">
      <c r="B83" s="61"/>
      <c r="C83" s="8" t="s">
        <v>18</v>
      </c>
      <c r="D83" s="9">
        <v>414</v>
      </c>
      <c r="E83" s="9">
        <v>344</v>
      </c>
      <c r="F83" s="9">
        <v>2702</v>
      </c>
      <c r="G83" s="9">
        <v>1131</v>
      </c>
      <c r="H83" s="10">
        <f>SUM(D83:G83)</f>
        <v>4591</v>
      </c>
    </row>
    <row r="84" spans="2:8" x14ac:dyDescent="0.25">
      <c r="B84" s="62"/>
      <c r="C84" s="8" t="s">
        <v>19</v>
      </c>
      <c r="D84" s="11">
        <f>IFERROR((D82/D83),0)</f>
        <v>0.34782608695652173</v>
      </c>
      <c r="E84" s="11">
        <f t="shared" ref="E84:G84" si="46">IFERROR((E82/E83),0)</f>
        <v>0.34011627906976744</v>
      </c>
      <c r="F84" s="11">
        <f t="shared" si="46"/>
        <v>0.38193930421909694</v>
      </c>
      <c r="G84" s="11">
        <f t="shared" si="46"/>
        <v>0.83642793987621578</v>
      </c>
      <c r="H84" s="11">
        <f t="shared" ref="H84" si="47">IFERROR((H82/H83),0)</f>
        <v>0.48769331300370289</v>
      </c>
    </row>
    <row r="85" spans="2:8" x14ac:dyDescent="0.25">
      <c r="B85" s="60" t="s">
        <v>77</v>
      </c>
      <c r="C85" s="8" t="s">
        <v>17</v>
      </c>
      <c r="D85" s="9">
        <v>65</v>
      </c>
      <c r="E85" s="9">
        <v>104</v>
      </c>
      <c r="F85" s="9">
        <v>1138</v>
      </c>
      <c r="G85" s="9">
        <v>241</v>
      </c>
      <c r="H85" s="10">
        <f>SUM(D85:G85)</f>
        <v>1548</v>
      </c>
    </row>
    <row r="86" spans="2:8" x14ac:dyDescent="0.25">
      <c r="B86" s="61"/>
      <c r="C86" s="8" t="s">
        <v>18</v>
      </c>
      <c r="D86" s="9">
        <v>146</v>
      </c>
      <c r="E86" s="9">
        <v>224</v>
      </c>
      <c r="F86" s="9">
        <v>2025</v>
      </c>
      <c r="G86" s="9">
        <v>337</v>
      </c>
      <c r="H86" s="10">
        <f>SUM(D86:G86)</f>
        <v>2732</v>
      </c>
    </row>
    <row r="87" spans="2:8" x14ac:dyDescent="0.25">
      <c r="B87" s="62"/>
      <c r="C87" s="8" t="s">
        <v>19</v>
      </c>
      <c r="D87" s="11">
        <f>IFERROR((D85/D86),0)</f>
        <v>0.4452054794520548</v>
      </c>
      <c r="E87" s="11">
        <f t="shared" ref="E87:G87" si="48">IFERROR((E85/E86),0)</f>
        <v>0.4642857142857143</v>
      </c>
      <c r="F87" s="11">
        <f t="shared" si="48"/>
        <v>0.56197530864197531</v>
      </c>
      <c r="G87" s="11">
        <f t="shared" si="48"/>
        <v>0.71513353115727007</v>
      </c>
      <c r="H87" s="11">
        <f t="shared" ref="H87" si="49">IFERROR((H85/H86),0)</f>
        <v>0.56661786237188871</v>
      </c>
    </row>
    <row r="88" spans="2:8" x14ac:dyDescent="0.25">
      <c r="B88" s="60" t="s">
        <v>78</v>
      </c>
      <c r="C88" s="8" t="s">
        <v>17</v>
      </c>
      <c r="D88" s="9">
        <v>43</v>
      </c>
      <c r="E88" s="9">
        <v>55</v>
      </c>
      <c r="F88" s="9">
        <v>706</v>
      </c>
      <c r="G88" s="9">
        <v>263</v>
      </c>
      <c r="H88" s="10">
        <f>SUM(D88:G88)</f>
        <v>1067</v>
      </c>
    </row>
    <row r="89" spans="2:8" x14ac:dyDescent="0.25">
      <c r="B89" s="61"/>
      <c r="C89" s="8" t="s">
        <v>18</v>
      </c>
      <c r="D89" s="9">
        <v>76</v>
      </c>
      <c r="E89" s="9">
        <v>85</v>
      </c>
      <c r="F89" s="9">
        <v>1069</v>
      </c>
      <c r="G89" s="9">
        <v>306</v>
      </c>
      <c r="H89" s="10">
        <f>SUM(D89:G89)</f>
        <v>1536</v>
      </c>
    </row>
    <row r="90" spans="2:8" x14ac:dyDescent="0.25">
      <c r="B90" s="62"/>
      <c r="C90" s="8" t="s">
        <v>19</v>
      </c>
      <c r="D90" s="11">
        <f>IFERROR((D88/D89),0)</f>
        <v>0.56578947368421051</v>
      </c>
      <c r="E90" s="11">
        <f t="shared" ref="E90:G90" si="50">IFERROR((E88/E89),0)</f>
        <v>0.6470588235294118</v>
      </c>
      <c r="F90" s="11">
        <f t="shared" si="50"/>
        <v>0.66043030869971941</v>
      </c>
      <c r="G90" s="11">
        <f t="shared" si="50"/>
        <v>0.85947712418300659</v>
      </c>
      <c r="H90" s="11">
        <f t="shared" ref="H90" si="51">IFERROR((H88/H89),0)</f>
        <v>0.69466145833333337</v>
      </c>
    </row>
    <row r="91" spans="2:8" x14ac:dyDescent="0.25">
      <c r="B91" s="60" t="s">
        <v>79</v>
      </c>
      <c r="C91" s="8" t="s">
        <v>17</v>
      </c>
      <c r="D91" s="9">
        <v>28</v>
      </c>
      <c r="E91" s="9">
        <v>6</v>
      </c>
      <c r="F91" s="9">
        <v>567</v>
      </c>
      <c r="G91" s="9">
        <v>302</v>
      </c>
      <c r="H91" s="10">
        <f>SUM(D91:G91)</f>
        <v>903</v>
      </c>
    </row>
    <row r="92" spans="2:8" x14ac:dyDescent="0.25">
      <c r="B92" s="61"/>
      <c r="C92" s="8" t="s">
        <v>18</v>
      </c>
      <c r="D92" s="9">
        <v>45</v>
      </c>
      <c r="E92" s="9">
        <v>17</v>
      </c>
      <c r="F92" s="9">
        <v>1031</v>
      </c>
      <c r="G92" s="9">
        <v>456</v>
      </c>
      <c r="H92" s="10">
        <f>SUM(D92:G92)</f>
        <v>1549</v>
      </c>
    </row>
    <row r="93" spans="2:8" x14ac:dyDescent="0.25">
      <c r="B93" s="62"/>
      <c r="C93" s="8" t="s">
        <v>19</v>
      </c>
      <c r="D93" s="11">
        <f>IFERROR((D91/D92),0)</f>
        <v>0.62222222222222223</v>
      </c>
      <c r="E93" s="11">
        <f t="shared" ref="E93:G93" si="52">IFERROR((E91/E92),0)</f>
        <v>0.35294117647058826</v>
      </c>
      <c r="F93" s="11">
        <f t="shared" si="52"/>
        <v>0.5499515033947624</v>
      </c>
      <c r="G93" s="11">
        <f t="shared" si="52"/>
        <v>0.66228070175438591</v>
      </c>
      <c r="H93" s="11">
        <f t="shared" ref="H93" si="53">IFERROR((H91/H92),0)</f>
        <v>0.58295674628792771</v>
      </c>
    </row>
    <row r="94" spans="2:8" x14ac:dyDescent="0.25">
      <c r="B94" s="60" t="s">
        <v>80</v>
      </c>
      <c r="C94" s="8" t="s">
        <v>17</v>
      </c>
      <c r="D94" s="9">
        <v>1</v>
      </c>
      <c r="E94" s="9">
        <v>0</v>
      </c>
      <c r="F94" s="9">
        <v>382</v>
      </c>
      <c r="G94" s="9">
        <v>69</v>
      </c>
      <c r="H94" s="10">
        <f>SUM(D94:G94)</f>
        <v>452</v>
      </c>
    </row>
    <row r="95" spans="2:8" x14ac:dyDescent="0.25">
      <c r="B95" s="61"/>
      <c r="C95" s="8" t="s">
        <v>18</v>
      </c>
      <c r="D95" s="9">
        <v>1</v>
      </c>
      <c r="E95" s="9">
        <v>0</v>
      </c>
      <c r="F95" s="9">
        <v>431</v>
      </c>
      <c r="G95" s="9">
        <v>69</v>
      </c>
      <c r="H95" s="10">
        <f>SUM(D95:G95)</f>
        <v>501</v>
      </c>
    </row>
    <row r="96" spans="2:8" x14ac:dyDescent="0.25">
      <c r="B96" s="62"/>
      <c r="C96" s="8" t="s">
        <v>19</v>
      </c>
      <c r="D96" s="11">
        <f>IFERROR((D94/D95),0)</f>
        <v>1</v>
      </c>
      <c r="E96" s="11">
        <f t="shared" ref="E96:G96" si="54">IFERROR((E94/E95),0)</f>
        <v>0</v>
      </c>
      <c r="F96" s="11">
        <f t="shared" si="54"/>
        <v>0.88631090487238984</v>
      </c>
      <c r="G96" s="11">
        <f t="shared" si="54"/>
        <v>1</v>
      </c>
      <c r="H96" s="11">
        <f t="shared" ref="H96" si="55">IFERROR((H94/H95),0)</f>
        <v>0.9021956087824351</v>
      </c>
    </row>
    <row r="97" spans="2:8" x14ac:dyDescent="0.25">
      <c r="B97" s="60" t="s">
        <v>81</v>
      </c>
      <c r="C97" s="8" t="s">
        <v>17</v>
      </c>
      <c r="D97" s="9">
        <v>3</v>
      </c>
      <c r="E97" s="9">
        <v>7</v>
      </c>
      <c r="F97" s="9">
        <v>1598</v>
      </c>
      <c r="G97" s="9">
        <v>201</v>
      </c>
      <c r="H97" s="10">
        <f>SUM(D97:G97)</f>
        <v>1809</v>
      </c>
    </row>
    <row r="98" spans="2:8" x14ac:dyDescent="0.25">
      <c r="B98" s="61"/>
      <c r="C98" s="8" t="s">
        <v>18</v>
      </c>
      <c r="D98" s="9">
        <v>4</v>
      </c>
      <c r="E98" s="9">
        <v>9</v>
      </c>
      <c r="F98" s="9">
        <v>1966</v>
      </c>
      <c r="G98" s="9">
        <v>221</v>
      </c>
      <c r="H98" s="10">
        <f>SUM(D98:G98)</f>
        <v>2200</v>
      </c>
    </row>
    <row r="99" spans="2:8" x14ac:dyDescent="0.25">
      <c r="B99" s="62"/>
      <c r="C99" s="8" t="s">
        <v>19</v>
      </c>
      <c r="D99" s="11">
        <f>IFERROR((D97/D98),0)</f>
        <v>0.75</v>
      </c>
      <c r="E99" s="11">
        <f t="shared" ref="E99:G99" si="56">IFERROR((E97/E98),0)</f>
        <v>0.77777777777777779</v>
      </c>
      <c r="F99" s="11">
        <f t="shared" si="56"/>
        <v>0.81281790437436419</v>
      </c>
      <c r="G99" s="11">
        <f t="shared" si="56"/>
        <v>0.9095022624434389</v>
      </c>
      <c r="H99" s="11">
        <f t="shared" ref="H99" si="57">IFERROR((H97/H98),0)</f>
        <v>0.82227272727272727</v>
      </c>
    </row>
    <row r="100" spans="2:8" x14ac:dyDescent="0.25">
      <c r="B100" s="60" t="s">
        <v>82</v>
      </c>
      <c r="C100" s="8" t="s">
        <v>17</v>
      </c>
      <c r="D100" s="9">
        <v>0</v>
      </c>
      <c r="E100" s="9">
        <v>0</v>
      </c>
      <c r="F100" s="9">
        <v>242</v>
      </c>
      <c r="G100" s="9">
        <v>175</v>
      </c>
      <c r="H100" s="10">
        <f>SUM(D100:G100)</f>
        <v>417</v>
      </c>
    </row>
    <row r="101" spans="2:8" x14ac:dyDescent="0.25">
      <c r="B101" s="61"/>
      <c r="C101" s="8" t="s">
        <v>18</v>
      </c>
      <c r="D101" s="9">
        <v>2</v>
      </c>
      <c r="E101" s="9">
        <v>1</v>
      </c>
      <c r="F101" s="9">
        <v>487</v>
      </c>
      <c r="G101" s="9">
        <v>284</v>
      </c>
      <c r="H101" s="10">
        <f>SUM(D101:G101)</f>
        <v>774</v>
      </c>
    </row>
    <row r="102" spans="2:8" x14ac:dyDescent="0.25">
      <c r="B102" s="62"/>
      <c r="C102" s="8" t="s">
        <v>19</v>
      </c>
      <c r="D102" s="11">
        <f>IFERROR((D100/D101),0)</f>
        <v>0</v>
      </c>
      <c r="E102" s="11">
        <f t="shared" ref="E102:G102" si="58">IFERROR((E100/E101),0)</f>
        <v>0</v>
      </c>
      <c r="F102" s="11">
        <f t="shared" si="58"/>
        <v>0.49691991786447637</v>
      </c>
      <c r="G102" s="11">
        <f t="shared" si="58"/>
        <v>0.61619718309859151</v>
      </c>
      <c r="H102" s="11">
        <f t="shared" ref="H102" si="59">IFERROR((H100/H101),0)</f>
        <v>0.53875968992248058</v>
      </c>
    </row>
    <row r="103" spans="2:8" x14ac:dyDescent="0.25">
      <c r="B103" s="66" t="s">
        <v>53</v>
      </c>
      <c r="C103" s="12" t="s">
        <v>17</v>
      </c>
      <c r="D103" s="10">
        <f>D13+D16+D19+D22+D25+D28+D31+D34+D37+D40+D43+D46+D49+D52+D55+D58+D61+D64+D67+D70+D73+D76+D79+D82+D85+D88+D91+D94+D97+D100</f>
        <v>1483</v>
      </c>
      <c r="E103" s="10">
        <f t="shared" ref="E103:G103" si="60">E13+E16+E19+E22+E25+E28+E31+E34+E37+E40+E43+E46+E49+E52+E55+E58+E61+E64+E67+E70+E73+E76+E79+E82+E85+E88+E91+E94+E97+E100</f>
        <v>1232</v>
      </c>
      <c r="F103" s="10">
        <f t="shared" si="60"/>
        <v>30463</v>
      </c>
      <c r="G103" s="10">
        <f t="shared" si="60"/>
        <v>10257</v>
      </c>
      <c r="H103" s="10">
        <f>H13+H16+H19+H22+H25+H28+H31+H34+H37+H40+H43+H46+H49+H52+H55+H58+H61+H64+H67+H70+H73+H76+H79+H82+H85+H88+H91+H94+H97+H100</f>
        <v>43435</v>
      </c>
    </row>
    <row r="104" spans="2:8" x14ac:dyDescent="0.25">
      <c r="B104" s="66"/>
      <c r="C104" s="12" t="s">
        <v>18</v>
      </c>
      <c r="D104" s="10">
        <f>D14+D17+D20+D23+D26+D29+D32+D35+D38+D41+D44+D47+D50+D53+D56+D59+D62+D65+D68+D71+D74+D77+D80+D83+D86+D89+D92+D95+D98+D101</f>
        <v>3096</v>
      </c>
      <c r="E104" s="10">
        <f t="shared" ref="E104:G104" si="61">E14+E17+E20+E23+E26+E29+E32+E35+E38+E41+E44+E47+E50+E53+E56+E59+E62+E65+E68+E71+E74+E77+E80+E83+E86+E89+E92+E95+E98+E101</f>
        <v>2573</v>
      </c>
      <c r="F104" s="10">
        <f t="shared" si="61"/>
        <v>54992</v>
      </c>
      <c r="G104" s="10">
        <f t="shared" si="61"/>
        <v>12935</v>
      </c>
      <c r="H104" s="10">
        <f>H14+H17+H20+H23+H26+H29+H32+H35+H38+H41+H44+H47+H50+H53+H56+H59+H62+H65+H68+H71+H74+H77+H80+H83+H86+H89+H92+H95+H98+H101</f>
        <v>73596</v>
      </c>
    </row>
    <row r="105" spans="2:8" x14ac:dyDescent="0.25">
      <c r="B105" s="66"/>
      <c r="C105" s="12" t="s">
        <v>19</v>
      </c>
      <c r="D105" s="13">
        <f>IFERROR((D103/D104),0)</f>
        <v>0.47900516795865633</v>
      </c>
      <c r="E105" s="13">
        <f t="shared" ref="E105" si="62">IFERROR((E103/E104),0)</f>
        <v>0.47881849980567431</v>
      </c>
      <c r="F105" s="13">
        <f t="shared" ref="F105" si="63">IFERROR((F103/F104),0)</f>
        <v>0.55395330229851614</v>
      </c>
      <c r="G105" s="13">
        <f t="shared" ref="G105" si="64">IFERROR((G103/G104),0)</f>
        <v>0.79296482412060298</v>
      </c>
      <c r="H105" s="49">
        <f t="shared" ref="H105" si="65">IFERROR((H103/H104),0)</f>
        <v>0.59018153160497855</v>
      </c>
    </row>
  </sheetData>
  <mergeCells count="40">
    <mergeCell ref="I3:L3"/>
    <mergeCell ref="I4:L4"/>
    <mergeCell ref="I10:K10"/>
    <mergeCell ref="B13:B15"/>
    <mergeCell ref="C9:F9"/>
    <mergeCell ref="C10:F10"/>
    <mergeCell ref="B12:C12"/>
    <mergeCell ref="B2:H2"/>
    <mergeCell ref="B3:H3"/>
    <mergeCell ref="B4:H4"/>
    <mergeCell ref="B79:B81"/>
    <mergeCell ref="B49:B51"/>
    <mergeCell ref="B16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B46:B48"/>
    <mergeCell ref="B103:B105"/>
    <mergeCell ref="B85:B87"/>
    <mergeCell ref="B88:B90"/>
    <mergeCell ref="B91:B93"/>
    <mergeCell ref="B94:B96"/>
    <mergeCell ref="B97:B99"/>
    <mergeCell ref="B100:B102"/>
    <mergeCell ref="B82:B84"/>
    <mergeCell ref="B52:B54"/>
    <mergeCell ref="B55:B57"/>
    <mergeCell ref="B58:B60"/>
    <mergeCell ref="B61:B63"/>
    <mergeCell ref="B73:B75"/>
    <mergeCell ref="B76:B78"/>
    <mergeCell ref="B64:B66"/>
    <mergeCell ref="B67:B69"/>
    <mergeCell ref="B70:B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4"/>
  <sheetViews>
    <sheetView showGridLines="0" zoomScale="85" zoomScaleNormal="85" workbookViewId="0"/>
  </sheetViews>
  <sheetFormatPr defaultColWidth="9.140625" defaultRowHeight="12" x14ac:dyDescent="0.2"/>
  <cols>
    <col min="1" max="1" width="5.28515625" style="14" customWidth="1"/>
    <col min="2" max="2" width="25.42578125" style="14" customWidth="1"/>
    <col min="3" max="3" width="26.5703125" style="14" customWidth="1"/>
    <col min="4" max="4" width="20.7109375" style="14" customWidth="1"/>
    <col min="5" max="5" width="13.7109375" style="14" customWidth="1"/>
    <col min="6" max="16384" width="9.140625" style="14"/>
  </cols>
  <sheetData>
    <row r="2" spans="2:5" ht="15" x14ac:dyDescent="0.25">
      <c r="B2" s="57" t="s">
        <v>21</v>
      </c>
      <c r="C2" s="57"/>
      <c r="D2" s="57"/>
      <c r="E2" s="57"/>
    </row>
    <row r="3" spans="2:5" ht="15" x14ac:dyDescent="0.2">
      <c r="B3" s="58" t="s">
        <v>22</v>
      </c>
      <c r="C3" s="58"/>
      <c r="D3" s="58"/>
      <c r="E3" s="58"/>
    </row>
    <row r="4" spans="2:5" ht="15" x14ac:dyDescent="0.25">
      <c r="B4" s="57" t="s">
        <v>1</v>
      </c>
      <c r="C4" s="57"/>
      <c r="D4" s="57"/>
      <c r="E4" s="57"/>
    </row>
    <row r="5" spans="2:5" x14ac:dyDescent="0.2">
      <c r="B5" s="28"/>
      <c r="C5" s="28"/>
      <c r="D5" s="28"/>
    </row>
    <row r="6" spans="2:5" ht="15" x14ac:dyDescent="0.25">
      <c r="B6" s="29" t="s">
        <v>2</v>
      </c>
      <c r="C6" s="29" t="s">
        <v>87</v>
      </c>
    </row>
    <row r="7" spans="2:5" ht="15" x14ac:dyDescent="0.25">
      <c r="B7" s="29" t="s">
        <v>3</v>
      </c>
      <c r="C7" s="30">
        <v>2015</v>
      </c>
    </row>
    <row r="8" spans="2:5" ht="15" x14ac:dyDescent="0.25">
      <c r="B8" s="29" t="s">
        <v>4</v>
      </c>
      <c r="C8" t="s">
        <v>119</v>
      </c>
    </row>
    <row r="9" spans="2:5" ht="15" x14ac:dyDescent="0.25">
      <c r="B9" s="29" t="s">
        <v>6</v>
      </c>
      <c r="C9" s="31" t="s">
        <v>23</v>
      </c>
      <c r="D9" s="28"/>
    </row>
    <row r="10" spans="2:5" ht="15" x14ac:dyDescent="0.25">
      <c r="B10" s="30" t="s">
        <v>5</v>
      </c>
      <c r="C10" s="71" t="s">
        <v>24</v>
      </c>
      <c r="D10" s="71"/>
      <c r="E10" s="71"/>
    </row>
    <row r="11" spans="2:5" x14ac:dyDescent="0.2">
      <c r="C11" s="71"/>
      <c r="D11" s="71"/>
      <c r="E11" s="71"/>
    </row>
    <row r="13" spans="2:5" ht="43.5" customHeight="1" x14ac:dyDescent="0.2">
      <c r="B13" s="20" t="s">
        <v>9</v>
      </c>
      <c r="C13" s="32" t="s">
        <v>25</v>
      </c>
      <c r="D13" s="32" t="s">
        <v>26</v>
      </c>
      <c r="E13" s="20" t="s">
        <v>27</v>
      </c>
    </row>
    <row r="14" spans="2:5" x14ac:dyDescent="0.2">
      <c r="B14" s="33" t="s">
        <v>54</v>
      </c>
      <c r="C14" s="34">
        <v>649</v>
      </c>
      <c r="D14" s="34">
        <v>3114</v>
      </c>
      <c r="E14" s="35">
        <f t="shared" ref="E14:E43" si="0">IFERROR((C14/D14),0)</f>
        <v>0.20841361592806679</v>
      </c>
    </row>
    <row r="15" spans="2:5" x14ac:dyDescent="0.2">
      <c r="B15" s="33" t="s">
        <v>55</v>
      </c>
      <c r="C15" s="34">
        <v>577</v>
      </c>
      <c r="D15" s="34">
        <v>5633</v>
      </c>
      <c r="E15" s="35">
        <f t="shared" si="0"/>
        <v>0.10243209657376176</v>
      </c>
    </row>
    <row r="16" spans="2:5" x14ac:dyDescent="0.2">
      <c r="B16" s="33" t="s">
        <v>56</v>
      </c>
      <c r="C16" s="34">
        <v>179</v>
      </c>
      <c r="D16" s="34">
        <v>1523</v>
      </c>
      <c r="E16" s="35">
        <f t="shared" si="0"/>
        <v>0.1175311884438608</v>
      </c>
    </row>
    <row r="17" spans="2:5" x14ac:dyDescent="0.2">
      <c r="B17" s="33" t="s">
        <v>57</v>
      </c>
      <c r="C17" s="34">
        <v>1019</v>
      </c>
      <c r="D17" s="34">
        <v>5903</v>
      </c>
      <c r="E17" s="35">
        <f t="shared" si="0"/>
        <v>0.17262408944604438</v>
      </c>
    </row>
    <row r="18" spans="2:5" x14ac:dyDescent="0.2">
      <c r="B18" s="33" t="s">
        <v>58</v>
      </c>
      <c r="C18" s="34">
        <v>380</v>
      </c>
      <c r="D18" s="34">
        <v>1817</v>
      </c>
      <c r="E18" s="35">
        <f t="shared" si="0"/>
        <v>0.20913593835993396</v>
      </c>
    </row>
    <row r="19" spans="2:5" x14ac:dyDescent="0.2">
      <c r="B19" s="33" t="s">
        <v>59</v>
      </c>
      <c r="C19" s="34">
        <v>159</v>
      </c>
      <c r="D19" s="34">
        <v>2579</v>
      </c>
      <c r="E19" s="35">
        <f t="shared" si="0"/>
        <v>6.1651803024428076E-2</v>
      </c>
    </row>
    <row r="20" spans="2:5" x14ac:dyDescent="0.2">
      <c r="B20" s="33" t="s">
        <v>118</v>
      </c>
      <c r="C20" s="34">
        <v>533</v>
      </c>
      <c r="D20" s="34">
        <v>4992</v>
      </c>
      <c r="E20" s="35">
        <f t="shared" si="0"/>
        <v>0.10677083333333333</v>
      </c>
    </row>
    <row r="21" spans="2:5" x14ac:dyDescent="0.2">
      <c r="B21" s="33" t="s">
        <v>60</v>
      </c>
      <c r="C21" s="34">
        <v>368</v>
      </c>
      <c r="D21" s="34">
        <v>1212</v>
      </c>
      <c r="E21" s="35">
        <f t="shared" si="0"/>
        <v>0.30363036303630364</v>
      </c>
    </row>
    <row r="22" spans="2:5" x14ac:dyDescent="0.2">
      <c r="B22" s="33" t="s">
        <v>61</v>
      </c>
      <c r="C22" s="34">
        <v>175</v>
      </c>
      <c r="D22" s="34">
        <v>1239</v>
      </c>
      <c r="E22" s="35">
        <f t="shared" si="0"/>
        <v>0.14124293785310735</v>
      </c>
    </row>
    <row r="23" spans="2:5" x14ac:dyDescent="0.2">
      <c r="B23" s="33" t="s">
        <v>62</v>
      </c>
      <c r="C23" s="34">
        <v>327</v>
      </c>
      <c r="D23" s="34">
        <v>1737</v>
      </c>
      <c r="E23" s="35">
        <f t="shared" si="0"/>
        <v>0.18825561312607944</v>
      </c>
    </row>
    <row r="24" spans="2:5" x14ac:dyDescent="0.2">
      <c r="B24" s="33" t="s">
        <v>63</v>
      </c>
      <c r="C24" s="34">
        <v>402</v>
      </c>
      <c r="D24" s="34">
        <v>2134</v>
      </c>
      <c r="E24" s="35">
        <f t="shared" si="0"/>
        <v>0.18837863167760074</v>
      </c>
    </row>
    <row r="25" spans="2:5" x14ac:dyDescent="0.2">
      <c r="B25" s="33" t="s">
        <v>64</v>
      </c>
      <c r="C25" s="34">
        <v>72</v>
      </c>
      <c r="D25" s="34">
        <v>501</v>
      </c>
      <c r="E25" s="35">
        <f t="shared" si="0"/>
        <v>0.1437125748502994</v>
      </c>
    </row>
    <row r="26" spans="2:5" x14ac:dyDescent="0.2">
      <c r="B26" s="33" t="s">
        <v>65</v>
      </c>
      <c r="C26" s="34">
        <v>61</v>
      </c>
      <c r="D26" s="34">
        <v>616</v>
      </c>
      <c r="E26" s="35">
        <f t="shared" si="0"/>
        <v>9.9025974025974031E-2</v>
      </c>
    </row>
    <row r="27" spans="2:5" x14ac:dyDescent="0.2">
      <c r="B27" s="33" t="s">
        <v>66</v>
      </c>
      <c r="C27" s="34">
        <v>50</v>
      </c>
      <c r="D27" s="34">
        <v>1153</v>
      </c>
      <c r="E27" s="35">
        <f t="shared" si="0"/>
        <v>4.3365134431916738E-2</v>
      </c>
    </row>
    <row r="28" spans="2:5" x14ac:dyDescent="0.2">
      <c r="B28" s="33" t="s">
        <v>67</v>
      </c>
      <c r="C28" s="34">
        <v>183</v>
      </c>
      <c r="D28" s="34">
        <v>2112</v>
      </c>
      <c r="E28" s="35">
        <f t="shared" si="0"/>
        <v>8.6647727272727279E-2</v>
      </c>
    </row>
    <row r="29" spans="2:5" x14ac:dyDescent="0.2">
      <c r="B29" s="33" t="s">
        <v>68</v>
      </c>
      <c r="C29" s="34">
        <v>683</v>
      </c>
      <c r="D29" s="34">
        <v>5090</v>
      </c>
      <c r="E29" s="35">
        <f t="shared" si="0"/>
        <v>0.13418467583497054</v>
      </c>
    </row>
    <row r="30" spans="2:5" x14ac:dyDescent="0.2">
      <c r="B30" s="33" t="s">
        <v>69</v>
      </c>
      <c r="C30" s="34">
        <v>401</v>
      </c>
      <c r="D30" s="34">
        <v>2802</v>
      </c>
      <c r="E30" s="35">
        <f t="shared" si="0"/>
        <v>0.14311206281227695</v>
      </c>
    </row>
    <row r="31" spans="2:5" x14ac:dyDescent="0.2">
      <c r="B31" s="33" t="s">
        <v>70</v>
      </c>
      <c r="C31" s="34">
        <v>76</v>
      </c>
      <c r="D31" s="34">
        <v>958</v>
      </c>
      <c r="E31" s="35">
        <f t="shared" si="0"/>
        <v>7.9331941544885182E-2</v>
      </c>
    </row>
    <row r="32" spans="2:5" x14ac:dyDescent="0.2">
      <c r="B32" s="33" t="s">
        <v>71</v>
      </c>
      <c r="C32" s="34">
        <v>183</v>
      </c>
      <c r="D32" s="34">
        <v>1974</v>
      </c>
      <c r="E32" s="35">
        <f t="shared" si="0"/>
        <v>9.2705167173252279E-2</v>
      </c>
    </row>
    <row r="33" spans="2:5" x14ac:dyDescent="0.2">
      <c r="B33" s="33" t="s">
        <v>72</v>
      </c>
      <c r="C33" s="34">
        <v>429</v>
      </c>
      <c r="D33" s="34">
        <v>3923</v>
      </c>
      <c r="E33" s="35">
        <f t="shared" si="0"/>
        <v>0.10935508539383125</v>
      </c>
    </row>
    <row r="34" spans="2:5" x14ac:dyDescent="0.2">
      <c r="B34" s="33" t="s">
        <v>73</v>
      </c>
      <c r="C34" s="34">
        <v>321</v>
      </c>
      <c r="D34" s="34">
        <v>2522</v>
      </c>
      <c r="E34" s="35">
        <f t="shared" si="0"/>
        <v>0.12727993655828707</v>
      </c>
    </row>
    <row r="35" spans="2:5" x14ac:dyDescent="0.2">
      <c r="B35" s="33" t="s">
        <v>74</v>
      </c>
      <c r="C35" s="34">
        <v>173</v>
      </c>
      <c r="D35" s="34">
        <v>2943</v>
      </c>
      <c r="E35" s="35">
        <f t="shared" si="0"/>
        <v>5.8783554196398233E-2</v>
      </c>
    </row>
    <row r="36" spans="2:5" x14ac:dyDescent="0.2">
      <c r="B36" s="33" t="s">
        <v>75</v>
      </c>
      <c r="C36" s="34">
        <v>340</v>
      </c>
      <c r="D36" s="34">
        <v>3236</v>
      </c>
      <c r="E36" s="35">
        <f t="shared" si="0"/>
        <v>0.10506798516687268</v>
      </c>
    </row>
    <row r="37" spans="2:5" x14ac:dyDescent="0.2">
      <c r="B37" s="33" t="s">
        <v>76</v>
      </c>
      <c r="C37" s="34">
        <v>682</v>
      </c>
      <c r="D37" s="34">
        <v>4591</v>
      </c>
      <c r="E37" s="35">
        <f t="shared" si="0"/>
        <v>0.14855151383140927</v>
      </c>
    </row>
    <row r="38" spans="2:5" x14ac:dyDescent="0.2">
      <c r="B38" s="33" t="s">
        <v>77</v>
      </c>
      <c r="C38" s="34">
        <v>228</v>
      </c>
      <c r="D38" s="34">
        <v>2732</v>
      </c>
      <c r="E38" s="35">
        <f t="shared" si="0"/>
        <v>8.3455344070278187E-2</v>
      </c>
    </row>
    <row r="39" spans="2:5" x14ac:dyDescent="0.2">
      <c r="B39" s="33" t="s">
        <v>78</v>
      </c>
      <c r="C39" s="34">
        <v>178</v>
      </c>
      <c r="D39" s="34">
        <v>1536</v>
      </c>
      <c r="E39" s="35">
        <f t="shared" si="0"/>
        <v>0.11588541666666667</v>
      </c>
    </row>
    <row r="40" spans="2:5" x14ac:dyDescent="0.2">
      <c r="B40" s="33" t="s">
        <v>79</v>
      </c>
      <c r="C40" s="34">
        <v>436</v>
      </c>
      <c r="D40" s="34">
        <v>1549</v>
      </c>
      <c r="E40" s="35">
        <f t="shared" si="0"/>
        <v>0.2814719173660426</v>
      </c>
    </row>
    <row r="41" spans="2:5" x14ac:dyDescent="0.2">
      <c r="B41" s="33" t="s">
        <v>80</v>
      </c>
      <c r="C41" s="34">
        <v>2</v>
      </c>
      <c r="D41" s="34">
        <v>501</v>
      </c>
      <c r="E41" s="35">
        <f t="shared" si="0"/>
        <v>3.9920159680638719E-3</v>
      </c>
    </row>
    <row r="42" spans="2:5" x14ac:dyDescent="0.2">
      <c r="B42" s="33" t="s">
        <v>81</v>
      </c>
      <c r="C42" s="34">
        <v>195</v>
      </c>
      <c r="D42" s="34">
        <v>2200</v>
      </c>
      <c r="E42" s="35">
        <f t="shared" si="0"/>
        <v>8.8636363636363638E-2</v>
      </c>
    </row>
    <row r="43" spans="2:5" x14ac:dyDescent="0.2">
      <c r="B43" s="33" t="s">
        <v>82</v>
      </c>
      <c r="C43" s="34">
        <v>56</v>
      </c>
      <c r="D43" s="34">
        <v>774</v>
      </c>
      <c r="E43" s="35">
        <f t="shared" si="0"/>
        <v>7.2351421188630485E-2</v>
      </c>
    </row>
    <row r="44" spans="2:5" x14ac:dyDescent="0.2">
      <c r="B44" s="15"/>
      <c r="C44" s="20">
        <f>SUM(C14:C43)</f>
        <v>9517</v>
      </c>
      <c r="D44" s="20">
        <f>SUM(D14:D43)</f>
        <v>73596</v>
      </c>
      <c r="E44" s="36">
        <f t="shared" ref="E44" si="1">IFERROR((C44/D44),0)</f>
        <v>0.1293140931572368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1" customWidth="1"/>
    <col min="3" max="3" width="31.140625" customWidth="1"/>
    <col min="4" max="4" width="24.140625" customWidth="1"/>
    <col min="5" max="5" width="22.140625" customWidth="1"/>
  </cols>
  <sheetData>
    <row r="2" spans="2:5" x14ac:dyDescent="0.25">
      <c r="B2" s="57" t="s">
        <v>83</v>
      </c>
      <c r="C2" s="57"/>
      <c r="D2" s="57"/>
      <c r="E2" s="57"/>
    </row>
    <row r="3" spans="2:5" ht="15" customHeight="1" x14ac:dyDescent="0.25">
      <c r="B3" s="72" t="s">
        <v>84</v>
      </c>
      <c r="C3" s="72"/>
      <c r="D3" s="72"/>
      <c r="E3" s="72"/>
    </row>
    <row r="4" spans="2:5" x14ac:dyDescent="0.25">
      <c r="B4" s="57" t="s">
        <v>1</v>
      </c>
      <c r="C4" s="57"/>
      <c r="D4" s="57"/>
      <c r="E4" s="57"/>
    </row>
    <row r="5" spans="2:5" x14ac:dyDescent="0.25">
      <c r="D5" s="2"/>
      <c r="E5" s="2"/>
    </row>
    <row r="6" spans="2:5" x14ac:dyDescent="0.25">
      <c r="B6" s="29" t="s">
        <v>2</v>
      </c>
      <c r="C6" s="29" t="s">
        <v>87</v>
      </c>
      <c r="D6" s="30"/>
    </row>
    <row r="7" spans="2:5" x14ac:dyDescent="0.25">
      <c r="B7" s="29" t="s">
        <v>3</v>
      </c>
      <c r="C7" s="30">
        <v>2015</v>
      </c>
      <c r="D7" s="30"/>
    </row>
    <row r="8" spans="2:5" x14ac:dyDescent="0.25">
      <c r="B8" s="29" t="s">
        <v>4</v>
      </c>
      <c r="C8" t="s">
        <v>119</v>
      </c>
      <c r="D8" s="30"/>
    </row>
    <row r="9" spans="2:5" ht="15" customHeight="1" x14ac:dyDescent="0.25">
      <c r="B9" s="29" t="s">
        <v>6</v>
      </c>
      <c r="C9" s="38" t="s">
        <v>30</v>
      </c>
      <c r="D9" s="37"/>
    </row>
    <row r="10" spans="2:5" ht="15" customHeight="1" x14ac:dyDescent="0.25">
      <c r="B10" s="29" t="s">
        <v>5</v>
      </c>
      <c r="C10" s="71" t="s">
        <v>31</v>
      </c>
      <c r="D10" s="71"/>
      <c r="E10" s="71"/>
    </row>
    <row r="11" spans="2:5" x14ac:dyDescent="0.25">
      <c r="B11" s="29"/>
      <c r="C11" s="71"/>
      <c r="D11" s="71"/>
      <c r="E11" s="71"/>
    </row>
    <row r="13" spans="2:5" ht="30" x14ac:dyDescent="0.25">
      <c r="B13" s="6" t="s">
        <v>32</v>
      </c>
      <c r="C13" s="41" t="s">
        <v>33</v>
      </c>
      <c r="D13" s="41" t="s">
        <v>34</v>
      </c>
      <c r="E13" s="6" t="s">
        <v>35</v>
      </c>
    </row>
    <row r="14" spans="2:5" x14ac:dyDescent="0.25">
      <c r="B14" s="3" t="s">
        <v>85</v>
      </c>
      <c r="C14" s="39">
        <v>11</v>
      </c>
      <c r="D14" s="39">
        <v>2430</v>
      </c>
      <c r="E14" s="54">
        <f>IFERROR(C14/D14,"")</f>
        <v>4.5267489711934153E-3</v>
      </c>
    </row>
    <row r="15" spans="2:5" x14ac:dyDescent="0.25">
      <c r="B15" s="3" t="s">
        <v>86</v>
      </c>
      <c r="C15" s="39">
        <v>166</v>
      </c>
      <c r="D15" s="39">
        <v>46035</v>
      </c>
      <c r="E15" s="54">
        <f t="shared" ref="E15:E17" si="0">IFERROR(C15/D15,"")</f>
        <v>3.6059519930487674E-3</v>
      </c>
    </row>
    <row r="16" spans="2:5" x14ac:dyDescent="0.25">
      <c r="B16" s="3" t="s">
        <v>48</v>
      </c>
      <c r="C16" s="39">
        <v>894</v>
      </c>
      <c r="D16" s="39">
        <v>426297</v>
      </c>
      <c r="E16" s="54">
        <f t="shared" si="0"/>
        <v>2.0971294660764679E-3</v>
      </c>
    </row>
    <row r="17" spans="2:5" x14ac:dyDescent="0.25">
      <c r="B17" s="3" t="s">
        <v>49</v>
      </c>
      <c r="C17" s="39">
        <v>14546</v>
      </c>
      <c r="D17" s="39">
        <v>198853</v>
      </c>
      <c r="E17" s="54">
        <f t="shared" si="0"/>
        <v>7.3149512453923246E-2</v>
      </c>
    </row>
    <row r="18" spans="2:5" x14ac:dyDescent="0.25">
      <c r="B18" s="4" t="s">
        <v>10</v>
      </c>
      <c r="C18" s="40">
        <f>SUM(C14:C17)</f>
        <v>15617</v>
      </c>
      <c r="D18" s="40">
        <f>SUM(D14:D17)</f>
        <v>673615</v>
      </c>
      <c r="E18" s="55">
        <f>IFERROR(C18/D18,0)</f>
        <v>2.3183866154999518E-2</v>
      </c>
    </row>
  </sheetData>
  <mergeCells count="4">
    <mergeCell ref="B2:E2"/>
    <mergeCell ref="B3:E3"/>
    <mergeCell ref="B4:E4"/>
    <mergeCell ref="C10:E11"/>
  </mergeCells>
  <pageMargins left="0.7" right="0.7" top="0.75" bottom="0.75" header="0.3" footer="0.3"/>
  <pageSetup paperSize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zoomScale="85" zoomScaleNormal="85" workbookViewId="0"/>
  </sheetViews>
  <sheetFormatPr defaultColWidth="9.140625" defaultRowHeight="15" x14ac:dyDescent="0.25"/>
  <cols>
    <col min="1" max="1" width="4.42578125" customWidth="1"/>
    <col min="2" max="2" width="20" customWidth="1"/>
    <col min="3" max="3" width="46.85546875" customWidth="1"/>
    <col min="4" max="4" width="26.140625" customWidth="1"/>
    <col min="5" max="5" width="14.140625" customWidth="1"/>
  </cols>
  <sheetData>
    <row r="2" spans="2:6" x14ac:dyDescent="0.25">
      <c r="B2" s="57" t="s">
        <v>36</v>
      </c>
      <c r="C2" s="57"/>
      <c r="D2" s="57"/>
      <c r="E2" s="57"/>
    </row>
    <row r="3" spans="2:6" ht="15" customHeight="1" x14ac:dyDescent="0.25">
      <c r="B3" s="72" t="s">
        <v>37</v>
      </c>
      <c r="C3" s="72"/>
      <c r="D3" s="72"/>
      <c r="E3" s="72"/>
    </row>
    <row r="4" spans="2:6" x14ac:dyDescent="0.25">
      <c r="B4" s="57" t="s">
        <v>1</v>
      </c>
      <c r="C4" s="57"/>
      <c r="D4" s="57"/>
      <c r="E4" s="57"/>
    </row>
    <row r="5" spans="2:6" x14ac:dyDescent="0.25">
      <c r="B5" s="19"/>
      <c r="C5" s="19"/>
      <c r="D5" s="19"/>
      <c r="E5" s="19"/>
    </row>
    <row r="6" spans="2:6" x14ac:dyDescent="0.25">
      <c r="B6" t="s">
        <v>2</v>
      </c>
      <c r="C6" t="s">
        <v>87</v>
      </c>
    </row>
    <row r="7" spans="2:6" x14ac:dyDescent="0.25">
      <c r="B7" t="s">
        <v>3</v>
      </c>
      <c r="C7" s="50">
        <v>2015</v>
      </c>
    </row>
    <row r="8" spans="2:6" x14ac:dyDescent="0.25">
      <c r="B8" t="s">
        <v>4</v>
      </c>
      <c r="C8" t="s">
        <v>119</v>
      </c>
    </row>
    <row r="9" spans="2:6" ht="15" customHeight="1" x14ac:dyDescent="0.25">
      <c r="B9" t="s">
        <v>6</v>
      </c>
      <c r="C9" s="1" t="s">
        <v>38</v>
      </c>
      <c r="D9" s="1"/>
    </row>
    <row r="10" spans="2:6" ht="15.75" customHeight="1" x14ac:dyDescent="0.25">
      <c r="B10" t="s">
        <v>5</v>
      </c>
      <c r="C10" s="69" t="s">
        <v>39</v>
      </c>
      <c r="D10" s="69"/>
      <c r="E10" s="69"/>
    </row>
    <row r="12" spans="2:6" ht="56.25" customHeight="1" x14ac:dyDescent="0.25">
      <c r="B12" s="43" t="s">
        <v>40</v>
      </c>
      <c r="C12" s="44" t="s">
        <v>41</v>
      </c>
      <c r="D12" s="44" t="s">
        <v>42</v>
      </c>
      <c r="E12" s="43" t="s">
        <v>43</v>
      </c>
      <c r="F12" s="45"/>
    </row>
    <row r="13" spans="2:6" ht="15.75" customHeight="1" x14ac:dyDescent="0.25">
      <c r="B13" s="46">
        <v>102</v>
      </c>
      <c r="C13" s="53">
        <v>5546</v>
      </c>
      <c r="D13" s="53">
        <v>5546</v>
      </c>
      <c r="E13" s="47">
        <f>IFERROR(C13/D13,0)</f>
        <v>1</v>
      </c>
    </row>
    <row r="14" spans="2:6" ht="15.75" customHeight="1" x14ac:dyDescent="0.25">
      <c r="B14" s="46">
        <v>103</v>
      </c>
      <c r="C14" s="53">
        <v>47882</v>
      </c>
      <c r="D14" s="53">
        <v>47882</v>
      </c>
      <c r="E14" s="47">
        <f>IFERROR(C14/D14,0)</f>
        <v>1</v>
      </c>
    </row>
    <row r="15" spans="2:6" ht="15.75" customHeight="1" x14ac:dyDescent="0.25">
      <c r="B15" s="46">
        <v>123</v>
      </c>
      <c r="C15" s="53">
        <v>763741</v>
      </c>
      <c r="D15" s="53">
        <v>763741</v>
      </c>
      <c r="E15" s="47">
        <f>IFERROR(C15/D15,0)</f>
        <v>1</v>
      </c>
    </row>
    <row r="16" spans="2:6" ht="15.75" customHeight="1" x14ac:dyDescent="0.25">
      <c r="B16" s="46">
        <v>144</v>
      </c>
      <c r="C16" s="53">
        <v>2271535</v>
      </c>
      <c r="D16" s="53">
        <v>2271535</v>
      </c>
      <c r="E16" s="47">
        <f>IFERROR(C16/D16,0)</f>
        <v>1</v>
      </c>
    </row>
    <row r="17" spans="2:5" ht="45" x14ac:dyDescent="0.25">
      <c r="B17" s="21" t="s">
        <v>47</v>
      </c>
      <c r="C17" s="22" t="s">
        <v>44</v>
      </c>
      <c r="D17" s="44" t="s">
        <v>45</v>
      </c>
      <c r="E17" s="21" t="s">
        <v>46</v>
      </c>
    </row>
    <row r="18" spans="2:5" x14ac:dyDescent="0.25">
      <c r="B18" s="46">
        <v>102</v>
      </c>
      <c r="C18" s="53">
        <v>2258</v>
      </c>
      <c r="D18" s="53">
        <v>2430</v>
      </c>
      <c r="E18" s="47">
        <f>IFERROR(C18/D18,0)</f>
        <v>0.92921810699588481</v>
      </c>
    </row>
    <row r="19" spans="2:5" x14ac:dyDescent="0.25">
      <c r="B19" s="46">
        <v>103</v>
      </c>
      <c r="C19" s="53">
        <v>44838</v>
      </c>
      <c r="D19" s="53">
        <v>46035</v>
      </c>
      <c r="E19" s="47">
        <f>IFERROR(C19/D19,0)</f>
        <v>0.9739980449657869</v>
      </c>
    </row>
    <row r="20" spans="2:5" x14ac:dyDescent="0.25">
      <c r="B20" s="46">
        <v>123</v>
      </c>
      <c r="C20" s="53">
        <v>373614</v>
      </c>
      <c r="D20" s="53">
        <v>426297</v>
      </c>
      <c r="E20" s="47">
        <f t="shared" ref="E20:E21" si="0">IFERROR(C20/D20,0)</f>
        <v>0.87641714579272201</v>
      </c>
    </row>
    <row r="21" spans="2:5" x14ac:dyDescent="0.25">
      <c r="B21" s="46">
        <v>144</v>
      </c>
      <c r="C21" s="53">
        <v>134041</v>
      </c>
      <c r="D21" s="53">
        <v>198853</v>
      </c>
      <c r="E21" s="47">
        <f t="shared" si="0"/>
        <v>0.67407079601514686</v>
      </c>
    </row>
    <row r="22" spans="2:5" ht="33.75" customHeight="1" x14ac:dyDescent="0.25">
      <c r="B22" s="42"/>
    </row>
    <row r="23" spans="2:5" x14ac:dyDescent="0.25">
      <c r="B23" s="56"/>
      <c r="C23" s="56"/>
      <c r="D23" s="56"/>
      <c r="E23" s="56"/>
    </row>
    <row r="24" spans="2:5" x14ac:dyDescent="0.25">
      <c r="C24" s="42"/>
      <c r="D24" s="42"/>
      <c r="E24" s="42"/>
    </row>
  </sheetData>
  <sortState ref="B18:D21">
    <sortCondition ref="B18:B21"/>
  </sortState>
  <mergeCells count="4">
    <mergeCell ref="B2:E2"/>
    <mergeCell ref="B4:E4"/>
    <mergeCell ref="C10:E10"/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Anexo F (CSA)</vt:lpstr>
      <vt:lpstr>Anexo G (TEAP)</vt:lpstr>
      <vt:lpstr>Anexo H (DAP)</vt:lpstr>
      <vt:lpstr>Anexo I (CAT)</vt:lpstr>
      <vt:lpstr>Anexo J (AVH)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2013-11-15T20:02:00Z</dcterms:created>
  <dcterms:modified xsi:type="dcterms:W3CDTF">2015-04-22T16:30:04Z</dcterms:modified>
</cp:coreProperties>
</file>