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05" windowWidth="17520" windowHeight="9375"/>
  </bookViews>
  <sheets>
    <sheet name="Anexo F (CSA)" sheetId="8" r:id="rId1"/>
    <sheet name="Anexo G (TEAP)" sheetId="24" r:id="rId2"/>
    <sheet name="Anexo H (DAP)" sheetId="25" r:id="rId3"/>
    <sheet name="Anexo I (CAT)" sheetId="12" r:id="rId4"/>
    <sheet name="Anexo J (AVH)" sheetId="15" r:id="rId5"/>
  </sheets>
  <definedNames>
    <definedName name="_xlnm._FilterDatabase" localSheetId="4" hidden="1">'Anexo J (AVH)'!$B$12:$E$16</definedName>
  </definedNames>
  <calcPr calcId="145621"/>
</workbook>
</file>

<file path=xl/calcChain.xml><?xml version="1.0" encoding="utf-8"?>
<calcChain xmlns="http://schemas.openxmlformats.org/spreadsheetml/2006/main">
  <c r="G117" i="24" l="1"/>
  <c r="F117" i="24"/>
  <c r="E117" i="24"/>
  <c r="D117" i="24"/>
  <c r="G114" i="24"/>
  <c r="F114" i="24"/>
  <c r="E114" i="24"/>
  <c r="D114" i="24"/>
  <c r="G111" i="24"/>
  <c r="F111" i="24"/>
  <c r="E111" i="24"/>
  <c r="D111" i="24"/>
  <c r="G108" i="24"/>
  <c r="F108" i="24"/>
  <c r="E108" i="24"/>
  <c r="D108" i="24"/>
  <c r="G105" i="24"/>
  <c r="F105" i="24"/>
  <c r="E105" i="24"/>
  <c r="D105" i="24"/>
  <c r="G102" i="24"/>
  <c r="F102" i="24"/>
  <c r="E102" i="24"/>
  <c r="D102" i="24"/>
  <c r="G99" i="24"/>
  <c r="F99" i="24"/>
  <c r="E99" i="24"/>
  <c r="D99" i="24"/>
  <c r="G96" i="24"/>
  <c r="F96" i="24"/>
  <c r="E96" i="24"/>
  <c r="D96" i="24"/>
  <c r="G93" i="24"/>
  <c r="F93" i="24"/>
  <c r="E93" i="24"/>
  <c r="D93" i="24"/>
  <c r="G90" i="24"/>
  <c r="F90" i="24"/>
  <c r="E90" i="24"/>
  <c r="D90" i="24"/>
  <c r="G87" i="24"/>
  <c r="F87" i="24"/>
  <c r="E87" i="24"/>
  <c r="D87" i="24"/>
  <c r="G84" i="24"/>
  <c r="F84" i="24"/>
  <c r="E84" i="24"/>
  <c r="D84" i="24"/>
  <c r="G81" i="24"/>
  <c r="F81" i="24"/>
  <c r="E81" i="24"/>
  <c r="D81" i="24"/>
  <c r="G78" i="24"/>
  <c r="F78" i="24"/>
  <c r="E78" i="24"/>
  <c r="D78" i="24"/>
  <c r="G75" i="24"/>
  <c r="F75" i="24"/>
  <c r="E75" i="24"/>
  <c r="D75" i="24"/>
  <c r="G72" i="24"/>
  <c r="F72" i="24"/>
  <c r="E72" i="24"/>
  <c r="D72" i="24"/>
  <c r="G69" i="24"/>
  <c r="F69" i="24"/>
  <c r="E69" i="24"/>
  <c r="D69" i="24"/>
  <c r="G66" i="24"/>
  <c r="F66" i="24"/>
  <c r="E66" i="24"/>
  <c r="D66" i="24"/>
  <c r="G63" i="24"/>
  <c r="F63" i="24"/>
  <c r="E63" i="24"/>
  <c r="D63" i="24"/>
  <c r="G60" i="24"/>
  <c r="F60" i="24"/>
  <c r="E60" i="24"/>
  <c r="D60" i="24"/>
  <c r="G57" i="24"/>
  <c r="F57" i="24"/>
  <c r="E57" i="24"/>
  <c r="D57" i="24"/>
  <c r="G54" i="24"/>
  <c r="F54" i="24"/>
  <c r="E54" i="24"/>
  <c r="D54" i="24"/>
  <c r="G51" i="24"/>
  <c r="F51" i="24"/>
  <c r="E51" i="24"/>
  <c r="D51" i="24"/>
  <c r="G48" i="24"/>
  <c r="F48" i="24"/>
  <c r="E48" i="24"/>
  <c r="D48" i="24"/>
  <c r="G45" i="24"/>
  <c r="F45" i="24"/>
  <c r="E45" i="24"/>
  <c r="D45" i="24"/>
  <c r="G42" i="24"/>
  <c r="F42" i="24"/>
  <c r="E42" i="24"/>
  <c r="D42" i="24"/>
  <c r="G39" i="24"/>
  <c r="F39" i="24"/>
  <c r="E39" i="24"/>
  <c r="D39" i="24"/>
  <c r="G36" i="24"/>
  <c r="F36" i="24"/>
  <c r="E36" i="24"/>
  <c r="D36" i="24"/>
  <c r="G33" i="24"/>
  <c r="F33" i="24"/>
  <c r="E33" i="24"/>
  <c r="D33" i="24"/>
  <c r="G30" i="24"/>
  <c r="F30" i="24"/>
  <c r="E30" i="24"/>
  <c r="D30" i="24"/>
  <c r="G27" i="24"/>
  <c r="F27" i="24"/>
  <c r="E27" i="24"/>
  <c r="D27" i="24"/>
  <c r="G24" i="24"/>
  <c r="F24" i="24"/>
  <c r="E24" i="24"/>
  <c r="D24" i="24"/>
  <c r="G21" i="24"/>
  <c r="F21" i="24"/>
  <c r="E21" i="24"/>
  <c r="D21" i="24"/>
  <c r="G18" i="24"/>
  <c r="F18" i="24"/>
  <c r="E18" i="24"/>
  <c r="D18" i="24"/>
  <c r="G15" i="24"/>
  <c r="F15" i="24"/>
  <c r="E15" i="24"/>
  <c r="D15" i="24"/>
  <c r="D49" i="25" l="1"/>
  <c r="C49" i="25"/>
  <c r="E49" i="25" s="1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G119" i="24"/>
  <c r="F119" i="24"/>
  <c r="E119" i="24"/>
  <c r="D119" i="24"/>
  <c r="G118" i="24"/>
  <c r="G120" i="24" s="1"/>
  <c r="F118" i="24"/>
  <c r="F120" i="24" s="1"/>
  <c r="E118" i="24"/>
  <c r="E120" i="24" s="1"/>
  <c r="D118" i="24"/>
  <c r="D120" i="24" s="1"/>
  <c r="H116" i="24"/>
  <c r="H115" i="24"/>
  <c r="H117" i="24" s="1"/>
  <c r="H113" i="24"/>
  <c r="H112" i="24"/>
  <c r="H114" i="24" s="1"/>
  <c r="H110" i="24"/>
  <c r="H109" i="24"/>
  <c r="H111" i="24" s="1"/>
  <c r="H107" i="24"/>
  <c r="H106" i="24"/>
  <c r="H108" i="24" s="1"/>
  <c r="H104" i="24"/>
  <c r="H105" i="24" s="1"/>
  <c r="H103" i="24"/>
  <c r="H101" i="24"/>
  <c r="H100" i="24"/>
  <c r="H102" i="24" s="1"/>
  <c r="H98" i="24"/>
  <c r="H97" i="24"/>
  <c r="H95" i="24"/>
  <c r="H94" i="24"/>
  <c r="H96" i="24" s="1"/>
  <c r="H93" i="24"/>
  <c r="H92" i="24"/>
  <c r="H91" i="24"/>
  <c r="H89" i="24"/>
  <c r="H88" i="24"/>
  <c r="H90" i="24" s="1"/>
  <c r="H86" i="24"/>
  <c r="H85" i="24"/>
  <c r="H87" i="24" s="1"/>
  <c r="H83" i="24"/>
  <c r="H82" i="24"/>
  <c r="H84" i="24" s="1"/>
  <c r="H80" i="24"/>
  <c r="H79" i="24"/>
  <c r="H81" i="24" s="1"/>
  <c r="H77" i="24"/>
  <c r="H76" i="24"/>
  <c r="H74" i="24"/>
  <c r="H73" i="24"/>
  <c r="H75" i="24" s="1"/>
  <c r="H71" i="24"/>
  <c r="H70" i="24"/>
  <c r="H68" i="24"/>
  <c r="H67" i="24"/>
  <c r="H69" i="24" s="1"/>
  <c r="H65" i="24"/>
  <c r="H64" i="24"/>
  <c r="H66" i="24" s="1"/>
  <c r="H62" i="24"/>
  <c r="H61" i="24"/>
  <c r="H63" i="24" s="1"/>
  <c r="H59" i="24"/>
  <c r="H58" i="24"/>
  <c r="H60" i="24" s="1"/>
  <c r="H56" i="24"/>
  <c r="H57" i="24" s="1"/>
  <c r="H55" i="24"/>
  <c r="H53" i="24"/>
  <c r="H52" i="24"/>
  <c r="H54" i="24" s="1"/>
  <c r="H50" i="24"/>
  <c r="H49" i="24"/>
  <c r="H47" i="24"/>
  <c r="H46" i="24"/>
  <c r="H48" i="24" s="1"/>
  <c r="H45" i="24"/>
  <c r="H44" i="24"/>
  <c r="H43" i="24"/>
  <c r="H41" i="24"/>
  <c r="H40" i="24"/>
  <c r="H42" i="24" s="1"/>
  <c r="H38" i="24"/>
  <c r="H37" i="24"/>
  <c r="H39" i="24" s="1"/>
  <c r="H35" i="24"/>
  <c r="H34" i="24"/>
  <c r="H36" i="24" s="1"/>
  <c r="H32" i="24"/>
  <c r="H31" i="24"/>
  <c r="H33" i="24" s="1"/>
  <c r="H29" i="24"/>
  <c r="H28" i="24"/>
  <c r="H26" i="24"/>
  <c r="H25" i="24"/>
  <c r="H27" i="24" s="1"/>
  <c r="H23" i="24"/>
  <c r="H22" i="24"/>
  <c r="H20" i="24"/>
  <c r="H19" i="24"/>
  <c r="H21" i="24" s="1"/>
  <c r="H17" i="24"/>
  <c r="H16" i="24"/>
  <c r="H18" i="24" s="1"/>
  <c r="H14" i="24"/>
  <c r="H13" i="24"/>
  <c r="H118" i="24" s="1"/>
  <c r="H119" i="24" l="1"/>
  <c r="H120" i="24" s="1"/>
  <c r="H24" i="24"/>
  <c r="H30" i="24"/>
  <c r="H51" i="24"/>
  <c r="H72" i="24"/>
  <c r="H78" i="24"/>
  <c r="H99" i="24"/>
  <c r="H15" i="24"/>
  <c r="E19" i="15" l="1"/>
  <c r="E18" i="15"/>
  <c r="E21" i="15"/>
  <c r="E20" i="15"/>
  <c r="E14" i="15"/>
  <c r="E13" i="15"/>
  <c r="E16" i="15"/>
  <c r="E15" i="15"/>
  <c r="C53" i="8" l="1"/>
  <c r="D53" i="8"/>
  <c r="D18" i="12" l="1"/>
  <c r="C18" i="12"/>
  <c r="E17" i="12"/>
  <c r="E16" i="12"/>
  <c r="E15" i="12"/>
  <c r="E14" i="12"/>
  <c r="E18" i="12" l="1"/>
  <c r="E53" i="8" l="1"/>
</calcChain>
</file>

<file path=xl/sharedStrings.xml><?xml version="1.0" encoding="utf-8"?>
<sst xmlns="http://schemas.openxmlformats.org/spreadsheetml/2006/main" count="310" uniqueCount="130">
  <si>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</si>
  <si>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</si>
  <si>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</si>
  <si>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</si>
  <si>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</si>
  <si>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</si>
  <si>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</si>
  <si>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</si>
  <si>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</si>
  <si>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</si>
  <si>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</si>
  <si>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</si>
  <si>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</si>
  <si>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</si>
  <si>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</si>
  <si>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</si>
  <si>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</si>
  <si>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</si>
  <si>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</si>
  <si>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</si>
  <si>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</si>
  <si>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</si>
  <si>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</si>
  <si>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</si>
  <si>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</si>
  <si>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</si>
  <si>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</si>
  <si>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</si>
  <si>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</si>
  <si>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</si>
  <si>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</si>
  <si>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</si>
  <si>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</si>
  <si>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</si>
  <si>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</si>
  <si>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</si>
  <si>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</si>
  <si>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</si>
  <si>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</si>
  <si>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</si>
  <si>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</si>
  <si>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</si>
  <si>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</si>
  <si>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</si>
  <si>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</si>
  <si>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</si>
  <si>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</si>
  <si>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</si>
  <si>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</si>
  <si>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</si>
  <si>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</si>
  <si>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</si>
  <si>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</si>
  <si>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</si>
  <si>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</si>
  <si>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</si>
  <si>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</si>
  <si>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</si>
  <si>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</si>
  <si>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</si>
  <si>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</si>
  <si>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</si>
  <si>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</si>
  <si>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</si>
  <si>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</si>
  <si>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</si>
  <si>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</si>
  <si>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</si>
  <si>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</si>
  <si>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</si>
  <si>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</si>
  <si>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</si>
  <si>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</si>
  <si>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</si>
  <si>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</si>
  <si>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</si>
  <si>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</si>
  <si>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</si>
  <si>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</si>
  <si>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</si>
  <si>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</si>
  <si>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</si>
  <si>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</si>
  <si>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</si>
  <si>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</si>
  <si>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</si>
  <si>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</si>
  <si>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 Centro de Lima</t>
  </si>
  <si>
    <t>TP Fiori</t>
  </si>
  <si>
    <t>TP Chorrillos</t>
  </si>
  <si>
    <t>TP Huacho</t>
  </si>
  <si>
    <t>TP La Molina</t>
  </si>
  <si>
    <t>TP La Victoria</t>
  </si>
  <si>
    <t>TP Miraflores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</si>
  <si>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</si>
  <si>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</si>
  <si>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</si>
  <si>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</si>
  <si>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</si>
  <si>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</si>
  <si>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</si>
  <si>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</si>
  <si>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</si>
  <si>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</si>
  <si>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</si>
  <si>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</si>
  <si>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</si>
  <si>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</si>
  <si>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</si>
  <si>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</si>
  <si>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</si>
  <si>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</si>
  <si>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</si>
  <si>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</si>
  <si>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</si>
  <si>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</si>
  <si>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TP_Cono Norte</t>
  </si>
  <si>
    <t>TP_NS Jockey Plaza</t>
  </si>
  <si>
    <t>TP_NS Megaplaza</t>
  </si>
  <si>
    <t>TP_NS MegaPlaza</t>
  </si>
  <si>
    <t>TP_Minka2</t>
  </si>
  <si>
    <t>TP_Primavera</t>
  </si>
  <si>
    <t>TP Minka1</t>
  </si>
  <si>
    <t>Febrero</t>
  </si>
  <si>
    <t>TP Jockey Plaza</t>
  </si>
  <si>
    <t>TP Mega Plaza</t>
  </si>
  <si>
    <t>TP Open Plaza</t>
  </si>
  <si>
    <t>TP_NS Real Plaza / Primavera</t>
  </si>
  <si>
    <t>TP_Minka</t>
  </si>
  <si>
    <t>TP_Open Angamos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</si>
</sst>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0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2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0" fontId="0" fillId="0" borderId="1" xfId="1" applyNumberFormat="1" applyFont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3" fontId="1" fillId="2" borderId="2" xfId="3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3" applyNumberFormat="1" applyFont="1"/>
    <xf numFmtId="2" fontId="0" fillId="0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166" fontId="1" fillId="2" borderId="2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4">
    <cellStyle name="Comma 2" xfId="2"/>
    <cellStyle name="Millares" xfId="3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3"/>
  <sheetViews>
    <sheetView showGridLines="0" tabSelected="1" zoomScale="85" zoomScaleNormal="85" workbookViewId="0">
      <selection activeCell="D53" sqref="D53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4" width="22.5703125" customWidth="1"/>
    <col min="5" max="5" width="14.140625" customWidth="1"/>
  </cols>
  <sheetData>
    <row r="2" spans="2:5" x14ac:dyDescent="0.25">
      <c r="B2" s="59" t="s">
        <v>28</v>
      </c>
      <c r="C2" s="59"/>
      <c r="D2" s="59"/>
      <c r="E2" s="59"/>
    </row>
    <row r="3" spans="2:5" x14ac:dyDescent="0.25">
      <c r="B3" s="60" t="s">
        <v>0</v>
      </c>
      <c r="C3" s="60"/>
      <c r="D3" s="60"/>
      <c r="E3" s="60"/>
    </row>
    <row r="4" spans="2:5" x14ac:dyDescent="0.25">
      <c r="B4" s="59" t="s">
        <v>1</v>
      </c>
      <c r="C4" s="59"/>
      <c r="D4" s="59"/>
      <c r="E4" s="59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86</v>
      </c>
    </row>
    <row r="7" spans="2:5" x14ac:dyDescent="0.25">
      <c r="B7" t="s">
        <v>3</v>
      </c>
      <c r="C7" s="16">
        <v>2016</v>
      </c>
    </row>
    <row r="8" spans="2:5" x14ac:dyDescent="0.25">
      <c r="B8" t="s">
        <v>4</v>
      </c>
      <c r="C8" t="s">
        <v>123</v>
      </c>
    </row>
    <row r="9" spans="2:5" x14ac:dyDescent="0.25">
      <c r="B9" t="s">
        <v>6</v>
      </c>
      <c r="C9" s="57" t="s">
        <v>7</v>
      </c>
      <c r="D9" s="57"/>
    </row>
    <row r="10" spans="2:5" x14ac:dyDescent="0.25">
      <c r="B10" t="s">
        <v>5</v>
      </c>
      <c r="C10" s="58" t="s">
        <v>8</v>
      </c>
      <c r="D10" s="58"/>
    </row>
    <row r="11" spans="2:5" x14ac:dyDescent="0.25">
      <c r="C11" s="58"/>
      <c r="D11" s="58"/>
    </row>
    <row r="13" spans="2:5" ht="30" x14ac:dyDescent="0.25">
      <c r="B13" s="6" t="s">
        <v>9</v>
      </c>
      <c r="C13" s="41" t="s">
        <v>11</v>
      </c>
      <c r="D13" s="41" t="s">
        <v>12</v>
      </c>
      <c r="E13" s="6" t="s">
        <v>13</v>
      </c>
    </row>
    <row r="14" spans="2:5" x14ac:dyDescent="0.25">
      <c r="B14" s="3" t="s">
        <v>87</v>
      </c>
      <c r="C14" s="49">
        <v>0</v>
      </c>
      <c r="D14" s="50">
        <v>315</v>
      </c>
      <c r="E14" s="7">
        <v>0</v>
      </c>
    </row>
    <row r="15" spans="2:5" x14ac:dyDescent="0.25">
      <c r="B15" s="3" t="s">
        <v>88</v>
      </c>
      <c r="C15" s="49">
        <v>0</v>
      </c>
      <c r="D15" s="50">
        <v>242</v>
      </c>
      <c r="E15" s="7">
        <v>0</v>
      </c>
    </row>
    <row r="16" spans="2:5" x14ac:dyDescent="0.25">
      <c r="B16" s="3" t="s">
        <v>89</v>
      </c>
      <c r="C16" s="49">
        <v>0</v>
      </c>
      <c r="D16" s="50">
        <v>319</v>
      </c>
      <c r="E16" s="7">
        <v>0</v>
      </c>
    </row>
    <row r="17" spans="2:5" x14ac:dyDescent="0.25">
      <c r="B17" s="3" t="s">
        <v>90</v>
      </c>
      <c r="C17" s="49">
        <v>0</v>
      </c>
      <c r="D17" s="50">
        <v>242.5</v>
      </c>
      <c r="E17" s="7">
        <v>0</v>
      </c>
    </row>
    <row r="18" spans="2:5" x14ac:dyDescent="0.25">
      <c r="B18" s="3" t="s">
        <v>91</v>
      </c>
      <c r="C18" s="49">
        <v>0.65</v>
      </c>
      <c r="D18" s="50">
        <v>253</v>
      </c>
      <c r="E18" s="7">
        <v>2.5691699604743082E-3</v>
      </c>
    </row>
    <row r="19" spans="2:5" x14ac:dyDescent="0.25">
      <c r="B19" s="3" t="s">
        <v>92</v>
      </c>
      <c r="C19" s="49">
        <v>0</v>
      </c>
      <c r="D19" s="50">
        <v>228</v>
      </c>
      <c r="E19" s="7">
        <v>0</v>
      </c>
    </row>
    <row r="20" spans="2:5" x14ac:dyDescent="0.25">
      <c r="B20" s="3" t="s">
        <v>122</v>
      </c>
      <c r="C20" s="49">
        <v>0</v>
      </c>
      <c r="D20" s="50">
        <v>315</v>
      </c>
      <c r="E20" s="7">
        <v>0</v>
      </c>
    </row>
    <row r="21" spans="2:5" x14ac:dyDescent="0.25">
      <c r="B21" s="3" t="s">
        <v>122</v>
      </c>
      <c r="C21" s="49">
        <v>0</v>
      </c>
      <c r="D21" s="50">
        <v>315</v>
      </c>
      <c r="E21" s="7">
        <v>0</v>
      </c>
    </row>
    <row r="22" spans="2:5" x14ac:dyDescent="0.25">
      <c r="B22" s="3" t="s">
        <v>93</v>
      </c>
      <c r="C22" s="49">
        <v>0</v>
      </c>
      <c r="D22" s="50">
        <v>253</v>
      </c>
      <c r="E22" s="7">
        <v>0</v>
      </c>
    </row>
    <row r="23" spans="2:5" x14ac:dyDescent="0.25">
      <c r="B23" s="3" t="s">
        <v>124</v>
      </c>
      <c r="C23" s="49">
        <v>0</v>
      </c>
      <c r="D23" s="50">
        <v>319</v>
      </c>
      <c r="E23" s="7">
        <v>0</v>
      </c>
    </row>
    <row r="24" spans="2:5" x14ac:dyDescent="0.25">
      <c r="B24" s="3" t="s">
        <v>125</v>
      </c>
      <c r="C24" s="49">
        <v>0</v>
      </c>
      <c r="D24" s="50">
        <v>348</v>
      </c>
      <c r="E24" s="7">
        <v>0</v>
      </c>
    </row>
    <row r="25" spans="2:5" x14ac:dyDescent="0.25">
      <c r="B25" s="3" t="s">
        <v>126</v>
      </c>
      <c r="C25" s="49">
        <v>0</v>
      </c>
      <c r="D25" s="50">
        <v>348</v>
      </c>
      <c r="E25" s="7">
        <v>0</v>
      </c>
    </row>
    <row r="26" spans="2:5" x14ac:dyDescent="0.25">
      <c r="B26" s="3" t="s">
        <v>127</v>
      </c>
      <c r="C26" s="49">
        <v>0</v>
      </c>
      <c r="D26" s="50">
        <v>348</v>
      </c>
      <c r="E26" s="7">
        <v>0</v>
      </c>
    </row>
    <row r="27" spans="2:5" x14ac:dyDescent="0.25">
      <c r="B27" s="3" t="s">
        <v>94</v>
      </c>
      <c r="C27" s="49">
        <v>0</v>
      </c>
      <c r="D27" s="51">
        <v>253</v>
      </c>
      <c r="E27" s="7">
        <v>0</v>
      </c>
    </row>
    <row r="28" spans="2:5" x14ac:dyDescent="0.25">
      <c r="B28" s="3" t="s">
        <v>95</v>
      </c>
      <c r="C28" s="49">
        <v>0</v>
      </c>
      <c r="D28" s="51">
        <v>273.5</v>
      </c>
      <c r="E28" s="7">
        <v>0</v>
      </c>
    </row>
    <row r="29" spans="2:5" x14ac:dyDescent="0.25">
      <c r="B29" s="3" t="s">
        <v>96</v>
      </c>
      <c r="C29" s="49">
        <v>0</v>
      </c>
      <c r="D29" s="51">
        <v>228</v>
      </c>
      <c r="E29" s="7">
        <v>0</v>
      </c>
    </row>
    <row r="30" spans="2:5" x14ac:dyDescent="0.25">
      <c r="B30" s="3" t="s">
        <v>97</v>
      </c>
      <c r="C30" s="49">
        <v>0</v>
      </c>
      <c r="D30" s="51">
        <v>253</v>
      </c>
      <c r="E30" s="7">
        <v>0</v>
      </c>
    </row>
    <row r="31" spans="2:5" x14ac:dyDescent="0.25">
      <c r="B31" s="3" t="s">
        <v>98</v>
      </c>
      <c r="C31" s="49">
        <v>0</v>
      </c>
      <c r="D31" s="51">
        <v>253</v>
      </c>
      <c r="E31" s="7">
        <v>0</v>
      </c>
    </row>
    <row r="32" spans="2:5" x14ac:dyDescent="0.25">
      <c r="B32" s="3" t="s">
        <v>99</v>
      </c>
      <c r="C32" s="49">
        <v>0</v>
      </c>
      <c r="D32" s="51">
        <v>242.5</v>
      </c>
      <c r="E32" s="7">
        <v>0</v>
      </c>
    </row>
    <row r="33" spans="2:5" x14ac:dyDescent="0.25">
      <c r="B33" s="3" t="s">
        <v>100</v>
      </c>
      <c r="C33" s="49">
        <v>0</v>
      </c>
      <c r="D33" s="51">
        <v>242.5</v>
      </c>
      <c r="E33" s="7">
        <v>0</v>
      </c>
    </row>
    <row r="34" spans="2:5" x14ac:dyDescent="0.25">
      <c r="B34" s="3" t="s">
        <v>101</v>
      </c>
      <c r="C34" s="49">
        <v>0</v>
      </c>
      <c r="D34" s="51">
        <v>243</v>
      </c>
      <c r="E34" s="7">
        <v>0</v>
      </c>
    </row>
    <row r="35" spans="2:5" x14ac:dyDescent="0.25">
      <c r="B35" s="3" t="s">
        <v>102</v>
      </c>
      <c r="C35" s="49">
        <v>0</v>
      </c>
      <c r="D35" s="51">
        <v>222</v>
      </c>
      <c r="E35" s="7">
        <v>0</v>
      </c>
    </row>
    <row r="36" spans="2:5" x14ac:dyDescent="0.25">
      <c r="B36" s="3" t="s">
        <v>103</v>
      </c>
      <c r="C36" s="49">
        <v>0</v>
      </c>
      <c r="D36" s="51">
        <v>201</v>
      </c>
      <c r="E36" s="7">
        <v>0</v>
      </c>
    </row>
    <row r="37" spans="2:5" x14ac:dyDescent="0.25">
      <c r="B37" s="3" t="s">
        <v>104</v>
      </c>
      <c r="C37" s="49">
        <v>0</v>
      </c>
      <c r="D37" s="51">
        <v>243</v>
      </c>
      <c r="E37" s="7">
        <v>0</v>
      </c>
    </row>
    <row r="38" spans="2:5" x14ac:dyDescent="0.25">
      <c r="B38" s="3" t="s">
        <v>105</v>
      </c>
      <c r="C38" s="49">
        <v>0</v>
      </c>
      <c r="D38" s="51">
        <v>222</v>
      </c>
      <c r="E38" s="7">
        <v>0</v>
      </c>
    </row>
    <row r="39" spans="2:5" x14ac:dyDescent="0.25">
      <c r="B39" s="3" t="s">
        <v>106</v>
      </c>
      <c r="C39" s="49">
        <v>0</v>
      </c>
      <c r="D39" s="51">
        <v>222</v>
      </c>
      <c r="E39" s="7">
        <v>0</v>
      </c>
    </row>
    <row r="40" spans="2:5" x14ac:dyDescent="0.25">
      <c r="B40" s="3" t="s">
        <v>107</v>
      </c>
      <c r="C40" s="49">
        <v>1.8</v>
      </c>
      <c r="D40" s="51">
        <v>222</v>
      </c>
      <c r="E40" s="7">
        <v>8.1081081081081086E-3</v>
      </c>
    </row>
    <row r="41" spans="2:5" x14ac:dyDescent="0.25">
      <c r="B41" s="3" t="s">
        <v>108</v>
      </c>
      <c r="C41" s="49">
        <v>0</v>
      </c>
      <c r="D41" s="51">
        <v>222</v>
      </c>
      <c r="E41" s="7">
        <v>0</v>
      </c>
    </row>
    <row r="42" spans="2:5" x14ac:dyDescent="0.25">
      <c r="B42" s="3" t="s">
        <v>109</v>
      </c>
      <c r="C42" s="49">
        <v>0</v>
      </c>
      <c r="D42" s="51">
        <v>222</v>
      </c>
      <c r="E42" s="7">
        <v>0</v>
      </c>
    </row>
    <row r="43" spans="2:5" x14ac:dyDescent="0.25">
      <c r="B43" s="3" t="s">
        <v>110</v>
      </c>
      <c r="C43" s="49">
        <v>0</v>
      </c>
      <c r="D43" s="51">
        <v>211.5</v>
      </c>
      <c r="E43" s="7">
        <v>0</v>
      </c>
    </row>
    <row r="44" spans="2:5" x14ac:dyDescent="0.25">
      <c r="B44" s="3" t="s">
        <v>111</v>
      </c>
      <c r="C44" s="49">
        <v>0</v>
      </c>
      <c r="D44" s="51">
        <v>230</v>
      </c>
      <c r="E44" s="7">
        <v>0</v>
      </c>
    </row>
    <row r="45" spans="2:5" x14ac:dyDescent="0.25">
      <c r="B45" s="3" t="s">
        <v>112</v>
      </c>
      <c r="C45" s="49">
        <v>0</v>
      </c>
      <c r="D45" s="51">
        <v>222</v>
      </c>
      <c r="E45" s="7">
        <v>0</v>
      </c>
    </row>
    <row r="46" spans="2:5" x14ac:dyDescent="0.25">
      <c r="B46" s="3" t="s">
        <v>113</v>
      </c>
      <c r="C46" s="49">
        <v>0</v>
      </c>
      <c r="D46" s="51">
        <v>243</v>
      </c>
      <c r="E46" s="7">
        <v>0</v>
      </c>
    </row>
    <row r="47" spans="2:5" x14ac:dyDescent="0.25">
      <c r="B47" s="3" t="s">
        <v>114</v>
      </c>
      <c r="C47" s="49">
        <v>0</v>
      </c>
      <c r="D47" s="51">
        <v>222</v>
      </c>
      <c r="E47" s="7">
        <v>0</v>
      </c>
    </row>
    <row r="48" spans="2:5" x14ac:dyDescent="0.25">
      <c r="B48" s="3" t="s">
        <v>115</v>
      </c>
      <c r="C48" s="49">
        <v>0</v>
      </c>
      <c r="D48" s="51">
        <v>222</v>
      </c>
      <c r="E48" s="7">
        <v>0</v>
      </c>
    </row>
    <row r="49" spans="2:5" x14ac:dyDescent="0.25">
      <c r="B49" s="3" t="s">
        <v>48</v>
      </c>
      <c r="C49" s="49">
        <v>0</v>
      </c>
      <c r="D49" s="50">
        <v>522</v>
      </c>
      <c r="E49" s="7">
        <v>0</v>
      </c>
    </row>
    <row r="50" spans="2:5" x14ac:dyDescent="0.25">
      <c r="B50" s="3" t="s">
        <v>49</v>
      </c>
      <c r="C50" s="49">
        <v>0</v>
      </c>
      <c r="D50" s="50">
        <v>522</v>
      </c>
      <c r="E50" s="7">
        <v>0</v>
      </c>
    </row>
    <row r="51" spans="2:5" x14ac:dyDescent="0.25">
      <c r="B51" s="3" t="s">
        <v>84</v>
      </c>
      <c r="C51" s="49">
        <v>0</v>
      </c>
      <c r="D51" s="50">
        <v>522</v>
      </c>
      <c r="E51" s="7">
        <v>0</v>
      </c>
    </row>
    <row r="52" spans="2:5" x14ac:dyDescent="0.25">
      <c r="B52" s="3" t="s">
        <v>85</v>
      </c>
      <c r="C52" s="49">
        <v>0</v>
      </c>
      <c r="D52" s="50">
        <v>522</v>
      </c>
      <c r="E52" s="7">
        <v>0</v>
      </c>
    </row>
    <row r="53" spans="2:5" x14ac:dyDescent="0.25">
      <c r="B53" s="4" t="s">
        <v>10</v>
      </c>
      <c r="C53" s="20">
        <f>SUM(C14:C52)</f>
        <v>2.4500000000000002</v>
      </c>
      <c r="D53" s="37">
        <f>SUM(D14:D52)</f>
        <v>11048.5</v>
      </c>
      <c r="E53" s="69">
        <f t="shared" ref="E15:E53" si="0">IFERROR(C53/D53,0)</f>
        <v>2.2174955876363308E-4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zoomScale="85" zoomScaleNormal="85" workbookViewId="0">
      <selection activeCell="B1" sqref="B1"/>
    </sheetView>
  </sheetViews>
  <sheetFormatPr baseColWidth="10"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59" t="s">
        <v>29</v>
      </c>
      <c r="C2" s="59"/>
      <c r="D2" s="59"/>
      <c r="E2" s="59"/>
      <c r="F2" s="59"/>
      <c r="G2" s="59"/>
      <c r="H2" s="59"/>
      <c r="K2" s="53"/>
    </row>
    <row r="3" spans="2:13" x14ac:dyDescent="0.25">
      <c r="B3" s="60" t="s">
        <v>14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x14ac:dyDescent="0.25">
      <c r="B4" s="59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6" spans="2:13" x14ac:dyDescent="0.25">
      <c r="B6" t="s">
        <v>2</v>
      </c>
      <c r="C6" t="s">
        <v>86</v>
      </c>
    </row>
    <row r="7" spans="2:13" x14ac:dyDescent="0.25">
      <c r="B7" t="s">
        <v>3</v>
      </c>
      <c r="C7" s="52">
        <v>2016</v>
      </c>
    </row>
    <row r="8" spans="2:13" x14ac:dyDescent="0.25">
      <c r="B8" t="s">
        <v>4</v>
      </c>
      <c r="C8" t="s">
        <v>123</v>
      </c>
    </row>
    <row r="9" spans="2:13" ht="15" customHeight="1" x14ac:dyDescent="0.25">
      <c r="B9" t="s">
        <v>6</v>
      </c>
      <c r="C9" s="57" t="s">
        <v>15</v>
      </c>
      <c r="D9" s="57"/>
      <c r="E9" s="57"/>
      <c r="F9" s="57"/>
      <c r="I9" s="2"/>
      <c r="J9" s="1"/>
      <c r="K9" s="1"/>
      <c r="L9" s="1"/>
    </row>
    <row r="10" spans="2:13" ht="15" customHeight="1" x14ac:dyDescent="0.25">
      <c r="B10" t="s">
        <v>5</v>
      </c>
      <c r="C10" s="63" t="s">
        <v>16</v>
      </c>
      <c r="D10" s="63"/>
      <c r="E10" s="63"/>
      <c r="F10" s="63"/>
      <c r="G10" s="5"/>
      <c r="I10" s="64"/>
      <c r="J10" s="64"/>
      <c r="K10" s="64"/>
      <c r="L10" s="64"/>
      <c r="M10" s="5"/>
    </row>
    <row r="12" spans="2:13" x14ac:dyDescent="0.25">
      <c r="B12" s="65" t="s">
        <v>9</v>
      </c>
      <c r="C12" s="65"/>
      <c r="D12" s="54" t="s">
        <v>50</v>
      </c>
      <c r="E12" s="54" t="s">
        <v>20</v>
      </c>
      <c r="F12" s="21" t="s">
        <v>51</v>
      </c>
      <c r="G12" s="21" t="s">
        <v>52</v>
      </c>
      <c r="H12" s="21" t="s">
        <v>53</v>
      </c>
    </row>
    <row r="13" spans="2:13" x14ac:dyDescent="0.25">
      <c r="B13" s="61" t="s">
        <v>54</v>
      </c>
      <c r="C13" s="8" t="s">
        <v>17</v>
      </c>
      <c r="D13" s="9">
        <v>111</v>
      </c>
      <c r="E13" s="9">
        <v>32</v>
      </c>
      <c r="F13" s="9">
        <v>1726</v>
      </c>
      <c r="G13" s="9">
        <v>1144</v>
      </c>
      <c r="H13" s="10">
        <f>SUM(D13:G13)</f>
        <v>3013</v>
      </c>
    </row>
    <row r="14" spans="2:13" x14ac:dyDescent="0.25">
      <c r="B14" s="61"/>
      <c r="C14" s="8" t="s">
        <v>18</v>
      </c>
      <c r="D14" s="9">
        <v>178</v>
      </c>
      <c r="E14" s="9">
        <v>58</v>
      </c>
      <c r="F14" s="9">
        <v>2485</v>
      </c>
      <c r="G14" s="9">
        <v>1546</v>
      </c>
      <c r="H14" s="10">
        <f>SUM(D14:G14)</f>
        <v>4267</v>
      </c>
    </row>
    <row r="15" spans="2:13" x14ac:dyDescent="0.25">
      <c r="B15" s="61"/>
      <c r="C15" s="8" t="s">
        <v>19</v>
      </c>
      <c r="D15" s="11">
        <f>IFERROR((D13/D14),0)</f>
        <v>0.6235955056179775</v>
      </c>
      <c r="E15" s="11">
        <f t="shared" ref="E15:G15" si="0">IFERROR((E13/E14),0)</f>
        <v>0.55172413793103448</v>
      </c>
      <c r="F15" s="11">
        <f t="shared" si="0"/>
        <v>0.6945674044265594</v>
      </c>
      <c r="G15" s="11">
        <f t="shared" si="0"/>
        <v>0.73997412677878394</v>
      </c>
      <c r="H15" s="11">
        <f t="shared" ref="E15:H15" si="1">IFERROR((H13/H14),0)</f>
        <v>0.70611670963205997</v>
      </c>
    </row>
    <row r="16" spans="2:13" x14ac:dyDescent="0.25">
      <c r="B16" s="61" t="s">
        <v>55</v>
      </c>
      <c r="C16" s="8" t="s">
        <v>17</v>
      </c>
      <c r="D16" s="9">
        <v>130</v>
      </c>
      <c r="E16" s="9">
        <v>77</v>
      </c>
      <c r="F16" s="9">
        <v>3423</v>
      </c>
      <c r="G16" s="9">
        <v>1984</v>
      </c>
      <c r="H16" s="10">
        <f>SUM(D16:G16)</f>
        <v>5614</v>
      </c>
    </row>
    <row r="17" spans="2:8" x14ac:dyDescent="0.25">
      <c r="B17" s="61"/>
      <c r="C17" s="8" t="s">
        <v>18</v>
      </c>
      <c r="D17" s="9">
        <v>229</v>
      </c>
      <c r="E17" s="9">
        <v>161</v>
      </c>
      <c r="F17" s="9">
        <v>5697</v>
      </c>
      <c r="G17" s="9">
        <v>2197</v>
      </c>
      <c r="H17" s="10">
        <f>SUM(D17:G17)</f>
        <v>8284</v>
      </c>
    </row>
    <row r="18" spans="2:8" x14ac:dyDescent="0.25">
      <c r="B18" s="61"/>
      <c r="C18" s="8" t="s">
        <v>19</v>
      </c>
      <c r="D18" s="11">
        <f>IFERROR((D16/D17),0)</f>
        <v>0.56768558951965065</v>
      </c>
      <c r="E18" s="11">
        <f t="shared" ref="E18:G18" si="2">IFERROR((E16/E17),0)</f>
        <v>0.47826086956521741</v>
      </c>
      <c r="F18" s="11">
        <f t="shared" si="2"/>
        <v>0.60084254870984732</v>
      </c>
      <c r="G18" s="11">
        <f t="shared" si="2"/>
        <v>0.90304961310878473</v>
      </c>
      <c r="H18" s="11">
        <f t="shared" ref="E18:H18" si="3">IFERROR((H16/H17),0)</f>
        <v>0.67769193626267499</v>
      </c>
    </row>
    <row r="19" spans="2:8" x14ac:dyDescent="0.25">
      <c r="B19" s="61" t="s">
        <v>56</v>
      </c>
      <c r="C19" s="8" t="s">
        <v>17</v>
      </c>
      <c r="D19" s="9">
        <v>44</v>
      </c>
      <c r="E19" s="9">
        <v>25</v>
      </c>
      <c r="F19" s="9">
        <v>959</v>
      </c>
      <c r="G19" s="9">
        <v>234</v>
      </c>
      <c r="H19" s="10">
        <f>SUM(D19:G19)</f>
        <v>1262</v>
      </c>
    </row>
    <row r="20" spans="2:8" x14ac:dyDescent="0.25">
      <c r="B20" s="61"/>
      <c r="C20" s="8" t="s">
        <v>18</v>
      </c>
      <c r="D20" s="9">
        <v>98</v>
      </c>
      <c r="E20" s="9">
        <v>53</v>
      </c>
      <c r="F20" s="9">
        <v>2172</v>
      </c>
      <c r="G20" s="9">
        <v>398</v>
      </c>
      <c r="H20" s="10">
        <f>SUM(D20:G20)</f>
        <v>2721</v>
      </c>
    </row>
    <row r="21" spans="2:8" x14ac:dyDescent="0.25">
      <c r="B21" s="61"/>
      <c r="C21" s="8" t="s">
        <v>19</v>
      </c>
      <c r="D21" s="11">
        <f>IFERROR((D19/D20),0)</f>
        <v>0.44897959183673469</v>
      </c>
      <c r="E21" s="11">
        <f t="shared" ref="E21:G21" si="4">IFERROR((E19/E20),0)</f>
        <v>0.47169811320754718</v>
      </c>
      <c r="F21" s="11">
        <f t="shared" si="4"/>
        <v>0.44152854511970535</v>
      </c>
      <c r="G21" s="11">
        <f t="shared" si="4"/>
        <v>0.5879396984924623</v>
      </c>
      <c r="H21" s="11">
        <f t="shared" ref="E21:H21" si="5">IFERROR((H19/H20),0)</f>
        <v>0.46380007350238883</v>
      </c>
    </row>
    <row r="22" spans="2:8" x14ac:dyDescent="0.25">
      <c r="B22" s="61" t="s">
        <v>57</v>
      </c>
      <c r="C22" s="8" t="s">
        <v>17</v>
      </c>
      <c r="D22" s="9">
        <v>17</v>
      </c>
      <c r="E22" s="9">
        <v>31</v>
      </c>
      <c r="F22" s="9">
        <v>4037</v>
      </c>
      <c r="G22" s="9">
        <v>926</v>
      </c>
      <c r="H22" s="10">
        <f>SUM(D22:G22)</f>
        <v>5011</v>
      </c>
    </row>
    <row r="23" spans="2:8" x14ac:dyDescent="0.25">
      <c r="B23" s="61"/>
      <c r="C23" s="8" t="s">
        <v>18</v>
      </c>
      <c r="D23" s="9">
        <v>21</v>
      </c>
      <c r="E23" s="9">
        <v>44</v>
      </c>
      <c r="F23" s="9">
        <v>5357</v>
      </c>
      <c r="G23" s="9">
        <v>1008</v>
      </c>
      <c r="H23" s="10">
        <f>SUM(D23:G23)</f>
        <v>6430</v>
      </c>
    </row>
    <row r="24" spans="2:8" x14ac:dyDescent="0.25">
      <c r="B24" s="61"/>
      <c r="C24" s="8" t="s">
        <v>19</v>
      </c>
      <c r="D24" s="11">
        <f>IFERROR((D22/D23),0)</f>
        <v>0.80952380952380953</v>
      </c>
      <c r="E24" s="11">
        <f t="shared" ref="E24:G24" si="6">IFERROR((E22/E23),0)</f>
        <v>0.70454545454545459</v>
      </c>
      <c r="F24" s="11">
        <f t="shared" si="6"/>
        <v>0.75359342915811089</v>
      </c>
      <c r="G24" s="11">
        <f t="shared" si="6"/>
        <v>0.91865079365079361</v>
      </c>
      <c r="H24" s="11">
        <f t="shared" ref="E24:H24" si="7">IFERROR((H22/H23),0)</f>
        <v>0.77931570762052882</v>
      </c>
    </row>
    <row r="25" spans="2:8" x14ac:dyDescent="0.25">
      <c r="B25" s="61" t="s">
        <v>58</v>
      </c>
      <c r="C25" s="8" t="s">
        <v>17</v>
      </c>
      <c r="D25" s="9">
        <v>32</v>
      </c>
      <c r="E25" s="9">
        <v>18</v>
      </c>
      <c r="F25" s="9">
        <v>1435</v>
      </c>
      <c r="G25" s="9">
        <v>145</v>
      </c>
      <c r="H25" s="10">
        <f>SUM(D25:G25)</f>
        <v>1630</v>
      </c>
    </row>
    <row r="26" spans="2:8" x14ac:dyDescent="0.25">
      <c r="B26" s="61"/>
      <c r="C26" s="8" t="s">
        <v>18</v>
      </c>
      <c r="D26" s="9">
        <v>58</v>
      </c>
      <c r="E26" s="9">
        <v>43</v>
      </c>
      <c r="F26" s="9">
        <v>2671</v>
      </c>
      <c r="G26" s="9">
        <v>218</v>
      </c>
      <c r="H26" s="10">
        <f>SUM(D26:G26)</f>
        <v>2990</v>
      </c>
    </row>
    <row r="27" spans="2:8" x14ac:dyDescent="0.25">
      <c r="B27" s="61"/>
      <c r="C27" s="8" t="s">
        <v>19</v>
      </c>
      <c r="D27" s="11">
        <f>IFERROR((D25/D26),0)</f>
        <v>0.55172413793103448</v>
      </c>
      <c r="E27" s="11">
        <f t="shared" ref="E27:G27" si="8">IFERROR((E25/E26),0)</f>
        <v>0.41860465116279072</v>
      </c>
      <c r="F27" s="11">
        <f t="shared" si="8"/>
        <v>0.53725196555597154</v>
      </c>
      <c r="G27" s="11">
        <f t="shared" si="8"/>
        <v>0.66513761467889909</v>
      </c>
      <c r="H27" s="11">
        <f t="shared" ref="E27:H27" si="9">IFERROR((H25/H26),0)</f>
        <v>0.54515050167224077</v>
      </c>
    </row>
    <row r="28" spans="2:8" x14ac:dyDescent="0.25">
      <c r="B28" s="61" t="s">
        <v>59</v>
      </c>
      <c r="C28" s="8" t="s">
        <v>17</v>
      </c>
      <c r="D28" s="9">
        <v>31</v>
      </c>
      <c r="E28" s="9">
        <v>32</v>
      </c>
      <c r="F28" s="9">
        <v>1257</v>
      </c>
      <c r="G28" s="9">
        <v>330</v>
      </c>
      <c r="H28" s="10">
        <f>SUM(D28:G28)</f>
        <v>1650</v>
      </c>
    </row>
    <row r="29" spans="2:8" x14ac:dyDescent="0.25">
      <c r="B29" s="61"/>
      <c r="C29" s="8" t="s">
        <v>18</v>
      </c>
      <c r="D29" s="9">
        <v>112</v>
      </c>
      <c r="E29" s="9">
        <v>78</v>
      </c>
      <c r="F29" s="9">
        <v>2922</v>
      </c>
      <c r="G29" s="9">
        <v>673</v>
      </c>
      <c r="H29" s="10">
        <f>SUM(D29:G29)</f>
        <v>3785</v>
      </c>
    </row>
    <row r="30" spans="2:8" x14ac:dyDescent="0.25">
      <c r="B30" s="61"/>
      <c r="C30" s="8" t="s">
        <v>19</v>
      </c>
      <c r="D30" s="11">
        <f>IFERROR((D28/D29),0)</f>
        <v>0.2767857142857143</v>
      </c>
      <c r="E30" s="11">
        <f t="shared" ref="E30:G30" si="10">IFERROR((E28/E29),0)</f>
        <v>0.41025641025641024</v>
      </c>
      <c r="F30" s="11">
        <f t="shared" si="10"/>
        <v>0.43018480492813144</v>
      </c>
      <c r="G30" s="11">
        <f t="shared" si="10"/>
        <v>0.49034175334323921</v>
      </c>
      <c r="H30" s="11">
        <f t="shared" ref="E30:H30" si="11">IFERROR((H28/H29),0)</f>
        <v>0.43593130779392336</v>
      </c>
    </row>
    <row r="31" spans="2:8" x14ac:dyDescent="0.25">
      <c r="B31" s="61" t="s">
        <v>116</v>
      </c>
      <c r="C31" s="8" t="s">
        <v>17</v>
      </c>
      <c r="D31" s="9">
        <v>205</v>
      </c>
      <c r="E31" s="9">
        <v>220</v>
      </c>
      <c r="F31" s="9">
        <v>3166</v>
      </c>
      <c r="G31" s="9">
        <v>662</v>
      </c>
      <c r="H31" s="10">
        <f>SUM(D31:G31)</f>
        <v>4253</v>
      </c>
    </row>
    <row r="32" spans="2:8" x14ac:dyDescent="0.25">
      <c r="B32" s="61"/>
      <c r="C32" s="8" t="s">
        <v>18</v>
      </c>
      <c r="D32" s="9">
        <v>350</v>
      </c>
      <c r="E32" s="9">
        <v>370</v>
      </c>
      <c r="F32" s="9">
        <v>4674</v>
      </c>
      <c r="G32" s="9">
        <v>766</v>
      </c>
      <c r="H32" s="10">
        <f>SUM(D32:G32)</f>
        <v>6160</v>
      </c>
    </row>
    <row r="33" spans="2:8" x14ac:dyDescent="0.25">
      <c r="B33" s="61"/>
      <c r="C33" s="8" t="s">
        <v>19</v>
      </c>
      <c r="D33" s="11">
        <f>IFERROR((D31/D32),0)</f>
        <v>0.58571428571428574</v>
      </c>
      <c r="E33" s="11">
        <f t="shared" ref="E33:G33" si="12">IFERROR((E31/E32),0)</f>
        <v>0.59459459459459463</v>
      </c>
      <c r="F33" s="11">
        <f t="shared" si="12"/>
        <v>0.67736414206247331</v>
      </c>
      <c r="G33" s="11">
        <f t="shared" si="12"/>
        <v>0.86422976501305482</v>
      </c>
      <c r="H33" s="11">
        <f t="shared" ref="E33:H33" si="13">IFERROR((H31/H32),0)</f>
        <v>0.69042207792207788</v>
      </c>
    </row>
    <row r="34" spans="2:8" x14ac:dyDescent="0.25">
      <c r="B34" s="61" t="s">
        <v>60</v>
      </c>
      <c r="C34" s="8" t="s">
        <v>17</v>
      </c>
      <c r="D34" s="9">
        <v>116</v>
      </c>
      <c r="E34" s="9">
        <v>65</v>
      </c>
      <c r="F34" s="9">
        <v>1279</v>
      </c>
      <c r="G34" s="9">
        <v>55</v>
      </c>
      <c r="H34" s="10">
        <f>SUM(D34:G34)</f>
        <v>1515</v>
      </c>
    </row>
    <row r="35" spans="2:8" x14ac:dyDescent="0.25">
      <c r="B35" s="61"/>
      <c r="C35" s="8" t="s">
        <v>18</v>
      </c>
      <c r="D35" s="9">
        <v>171</v>
      </c>
      <c r="E35" s="9">
        <v>88</v>
      </c>
      <c r="F35" s="9">
        <v>2009</v>
      </c>
      <c r="G35" s="9">
        <v>92</v>
      </c>
      <c r="H35" s="10">
        <f>SUM(D35:G35)</f>
        <v>2360</v>
      </c>
    </row>
    <row r="36" spans="2:8" x14ac:dyDescent="0.25">
      <c r="B36" s="61"/>
      <c r="C36" s="8" t="s">
        <v>19</v>
      </c>
      <c r="D36" s="11">
        <f>IFERROR((D34/D35),0)</f>
        <v>0.67836257309941517</v>
      </c>
      <c r="E36" s="11">
        <f t="shared" ref="E36:G36" si="14">IFERROR((E34/E35),0)</f>
        <v>0.73863636363636365</v>
      </c>
      <c r="F36" s="11">
        <f t="shared" si="14"/>
        <v>0.63663514186162273</v>
      </c>
      <c r="G36" s="11">
        <f t="shared" si="14"/>
        <v>0.59782608695652173</v>
      </c>
      <c r="H36" s="11">
        <f t="shared" ref="E36:H36" si="15">IFERROR((H34/H35),0)</f>
        <v>0.64194915254237284</v>
      </c>
    </row>
    <row r="37" spans="2:8" x14ac:dyDescent="0.25">
      <c r="B37" s="61" t="s">
        <v>61</v>
      </c>
      <c r="C37" s="8" t="s">
        <v>17</v>
      </c>
      <c r="D37" s="9">
        <v>86</v>
      </c>
      <c r="E37" s="9">
        <v>81</v>
      </c>
      <c r="F37" s="9">
        <v>905</v>
      </c>
      <c r="G37" s="9">
        <v>71</v>
      </c>
      <c r="H37" s="10">
        <f>SUM(D37:G37)</f>
        <v>1143</v>
      </c>
    </row>
    <row r="38" spans="2:8" x14ac:dyDescent="0.25">
      <c r="B38" s="61"/>
      <c r="C38" s="8" t="s">
        <v>18</v>
      </c>
      <c r="D38" s="9">
        <v>129</v>
      </c>
      <c r="E38" s="9">
        <v>108</v>
      </c>
      <c r="F38" s="9">
        <v>1174</v>
      </c>
      <c r="G38" s="9">
        <v>99</v>
      </c>
      <c r="H38" s="10">
        <f>SUM(D38:G38)</f>
        <v>1510</v>
      </c>
    </row>
    <row r="39" spans="2:8" x14ac:dyDescent="0.25">
      <c r="B39" s="61"/>
      <c r="C39" s="8" t="s">
        <v>19</v>
      </c>
      <c r="D39" s="11">
        <f>IFERROR((D37/D38),0)</f>
        <v>0.66666666666666663</v>
      </c>
      <c r="E39" s="11">
        <f t="shared" ref="E39:G39" si="16">IFERROR((E37/E38),0)</f>
        <v>0.75</v>
      </c>
      <c r="F39" s="11">
        <f t="shared" si="16"/>
        <v>0.77086882453151617</v>
      </c>
      <c r="G39" s="11">
        <f t="shared" si="16"/>
        <v>0.71717171717171713</v>
      </c>
      <c r="H39" s="11">
        <f t="shared" ref="E39:H39" si="17">IFERROR((H37/H38),0)</f>
        <v>0.75695364238410601</v>
      </c>
    </row>
    <row r="40" spans="2:8" x14ac:dyDescent="0.25">
      <c r="B40" s="61" t="s">
        <v>62</v>
      </c>
      <c r="C40" s="8" t="s">
        <v>17</v>
      </c>
      <c r="D40" s="9">
        <v>77</v>
      </c>
      <c r="E40" s="9">
        <v>46</v>
      </c>
      <c r="F40" s="9">
        <v>920</v>
      </c>
      <c r="G40" s="9">
        <v>399</v>
      </c>
      <c r="H40" s="10">
        <f>SUM(D40:G40)</f>
        <v>1442</v>
      </c>
    </row>
    <row r="41" spans="2:8" x14ac:dyDescent="0.25">
      <c r="B41" s="61"/>
      <c r="C41" s="8" t="s">
        <v>18</v>
      </c>
      <c r="D41" s="9">
        <v>290</v>
      </c>
      <c r="E41" s="9">
        <v>107</v>
      </c>
      <c r="F41" s="9">
        <v>2824</v>
      </c>
      <c r="G41" s="9">
        <v>601</v>
      </c>
      <c r="H41" s="10">
        <f>SUM(D41:G41)</f>
        <v>3822</v>
      </c>
    </row>
    <row r="42" spans="2:8" x14ac:dyDescent="0.25">
      <c r="B42" s="61"/>
      <c r="C42" s="8" t="s">
        <v>19</v>
      </c>
      <c r="D42" s="11">
        <f>IFERROR((D40/D41),0)</f>
        <v>0.26551724137931032</v>
      </c>
      <c r="E42" s="11">
        <f t="shared" ref="E42:G42" si="18">IFERROR((E40/E41),0)</f>
        <v>0.42990654205607476</v>
      </c>
      <c r="F42" s="11">
        <f t="shared" si="18"/>
        <v>0.32577903682719545</v>
      </c>
      <c r="G42" s="11">
        <f t="shared" si="18"/>
        <v>0.66389351081530779</v>
      </c>
      <c r="H42" s="11">
        <f t="shared" ref="E42:H42" si="19">IFERROR((H40/H41),0)</f>
        <v>0.37728937728937728</v>
      </c>
    </row>
    <row r="43" spans="2:8" x14ac:dyDescent="0.25">
      <c r="B43" s="61" t="s">
        <v>63</v>
      </c>
      <c r="C43" s="8" t="s">
        <v>17</v>
      </c>
      <c r="D43" s="9">
        <v>19</v>
      </c>
      <c r="E43" s="9">
        <v>13</v>
      </c>
      <c r="F43" s="9">
        <v>770</v>
      </c>
      <c r="G43" s="9">
        <v>87</v>
      </c>
      <c r="H43" s="10">
        <f>SUM(D43:G43)</f>
        <v>889</v>
      </c>
    </row>
    <row r="44" spans="2:8" x14ac:dyDescent="0.25">
      <c r="B44" s="61"/>
      <c r="C44" s="8" t="s">
        <v>18</v>
      </c>
      <c r="D44" s="9">
        <v>96</v>
      </c>
      <c r="E44" s="9">
        <v>57</v>
      </c>
      <c r="F44" s="9">
        <v>2790</v>
      </c>
      <c r="G44" s="9">
        <v>424</v>
      </c>
      <c r="H44" s="10">
        <f>SUM(D44:G44)</f>
        <v>3367</v>
      </c>
    </row>
    <row r="45" spans="2:8" x14ac:dyDescent="0.25">
      <c r="B45" s="61"/>
      <c r="C45" s="8" t="s">
        <v>19</v>
      </c>
      <c r="D45" s="11">
        <f>IFERROR((D43/D44),0)</f>
        <v>0.19791666666666666</v>
      </c>
      <c r="E45" s="11">
        <f t="shared" ref="E45:G45" si="20">IFERROR((E43/E44),0)</f>
        <v>0.22807017543859648</v>
      </c>
      <c r="F45" s="11">
        <f t="shared" si="20"/>
        <v>0.27598566308243727</v>
      </c>
      <c r="G45" s="11">
        <f t="shared" si="20"/>
        <v>0.20518867924528303</v>
      </c>
      <c r="H45" s="11">
        <f t="shared" ref="E45:H45" si="21">IFERROR((H43/H44),0)</f>
        <v>0.26403326403326405</v>
      </c>
    </row>
    <row r="46" spans="2:8" x14ac:dyDescent="0.25">
      <c r="B46" s="61" t="s">
        <v>64</v>
      </c>
      <c r="C46" s="8" t="s">
        <v>17</v>
      </c>
      <c r="D46" s="9">
        <v>0</v>
      </c>
      <c r="E46" s="9">
        <v>2</v>
      </c>
      <c r="F46" s="9">
        <v>569</v>
      </c>
      <c r="G46" s="9">
        <v>13</v>
      </c>
      <c r="H46" s="10">
        <f>SUM(D46:G46)</f>
        <v>584</v>
      </c>
    </row>
    <row r="47" spans="2:8" x14ac:dyDescent="0.25">
      <c r="B47" s="61"/>
      <c r="C47" s="8" t="s">
        <v>18</v>
      </c>
      <c r="D47" s="9">
        <v>1</v>
      </c>
      <c r="E47" s="9">
        <v>2</v>
      </c>
      <c r="F47" s="9">
        <v>756</v>
      </c>
      <c r="G47" s="9">
        <v>22</v>
      </c>
      <c r="H47" s="10">
        <f>SUM(D47:G47)</f>
        <v>781</v>
      </c>
    </row>
    <row r="48" spans="2:8" x14ac:dyDescent="0.25">
      <c r="B48" s="61"/>
      <c r="C48" s="8" t="s">
        <v>19</v>
      </c>
      <c r="D48" s="11">
        <f>IFERROR((D46/D47),0)</f>
        <v>0</v>
      </c>
      <c r="E48" s="11">
        <f t="shared" ref="E48:G48" si="22">IFERROR((E46/E47),0)</f>
        <v>1</v>
      </c>
      <c r="F48" s="11">
        <f t="shared" si="22"/>
        <v>0.75264550264550267</v>
      </c>
      <c r="G48" s="11">
        <f t="shared" si="22"/>
        <v>0.59090909090909094</v>
      </c>
      <c r="H48" s="11">
        <f t="shared" ref="E48:H48" si="23">IFERROR((H46/H47),0)</f>
        <v>0.74775928297055061</v>
      </c>
    </row>
    <row r="49" spans="2:8" x14ac:dyDescent="0.25">
      <c r="B49" s="61" t="s">
        <v>65</v>
      </c>
      <c r="C49" s="8" t="s">
        <v>17</v>
      </c>
      <c r="D49" s="9">
        <v>28</v>
      </c>
      <c r="E49" s="9">
        <v>5</v>
      </c>
      <c r="F49" s="9">
        <v>832</v>
      </c>
      <c r="G49" s="9">
        <v>100</v>
      </c>
      <c r="H49" s="10">
        <f>SUM(D49:G49)</f>
        <v>965</v>
      </c>
    </row>
    <row r="50" spans="2:8" x14ac:dyDescent="0.25">
      <c r="B50" s="61"/>
      <c r="C50" s="8" t="s">
        <v>18</v>
      </c>
      <c r="D50" s="9">
        <v>60</v>
      </c>
      <c r="E50" s="9">
        <v>9</v>
      </c>
      <c r="F50" s="9">
        <v>1889</v>
      </c>
      <c r="G50" s="9">
        <v>170</v>
      </c>
      <c r="H50" s="10">
        <f>SUM(D50:G50)</f>
        <v>2128</v>
      </c>
    </row>
    <row r="51" spans="2:8" x14ac:dyDescent="0.25">
      <c r="B51" s="61"/>
      <c r="C51" s="8" t="s">
        <v>19</v>
      </c>
      <c r="D51" s="11">
        <f>IFERROR((D49/D50),0)</f>
        <v>0.46666666666666667</v>
      </c>
      <c r="E51" s="11">
        <f t="shared" ref="E51:G51" si="24">IFERROR((E49/E50),0)</f>
        <v>0.55555555555555558</v>
      </c>
      <c r="F51" s="11">
        <f t="shared" si="24"/>
        <v>0.44044467972472207</v>
      </c>
      <c r="G51" s="11">
        <f t="shared" si="24"/>
        <v>0.58823529411764708</v>
      </c>
      <c r="H51" s="11">
        <f t="shared" ref="E51:H51" si="25">IFERROR((H49/H50),0)</f>
        <v>0.45347744360902253</v>
      </c>
    </row>
    <row r="52" spans="2:8" x14ac:dyDescent="0.25">
      <c r="B52" s="61" t="s">
        <v>66</v>
      </c>
      <c r="C52" s="8" t="s">
        <v>17</v>
      </c>
      <c r="D52" s="9">
        <v>17</v>
      </c>
      <c r="E52" s="9">
        <v>37</v>
      </c>
      <c r="F52" s="9">
        <v>747</v>
      </c>
      <c r="G52" s="9">
        <v>261</v>
      </c>
      <c r="H52" s="10">
        <f>SUM(D52:G52)</f>
        <v>1062</v>
      </c>
    </row>
    <row r="53" spans="2:8" x14ac:dyDescent="0.25">
      <c r="B53" s="61"/>
      <c r="C53" s="8" t="s">
        <v>18</v>
      </c>
      <c r="D53" s="9">
        <v>24</v>
      </c>
      <c r="E53" s="9">
        <v>42</v>
      </c>
      <c r="F53" s="9">
        <v>930</v>
      </c>
      <c r="G53" s="9">
        <v>298</v>
      </c>
      <c r="H53" s="10">
        <f>SUM(D53:G53)</f>
        <v>1294</v>
      </c>
    </row>
    <row r="54" spans="2:8" x14ac:dyDescent="0.25">
      <c r="B54" s="61"/>
      <c r="C54" s="8" t="s">
        <v>19</v>
      </c>
      <c r="D54" s="11">
        <f>IFERROR((D52/D53),0)</f>
        <v>0.70833333333333337</v>
      </c>
      <c r="E54" s="11">
        <f t="shared" ref="E54:G54" si="26">IFERROR((E52/E53),0)</f>
        <v>0.88095238095238093</v>
      </c>
      <c r="F54" s="11">
        <f t="shared" si="26"/>
        <v>0.8032258064516129</v>
      </c>
      <c r="G54" s="11">
        <f t="shared" si="26"/>
        <v>0.87583892617449666</v>
      </c>
      <c r="H54" s="11">
        <f t="shared" ref="E54:H54" si="27">IFERROR((H52/H53),0)</f>
        <v>0.82071097372488411</v>
      </c>
    </row>
    <row r="55" spans="2:8" x14ac:dyDescent="0.25">
      <c r="B55" s="61" t="s">
        <v>67</v>
      </c>
      <c r="C55" s="8" t="s">
        <v>17</v>
      </c>
      <c r="D55" s="9">
        <v>44</v>
      </c>
      <c r="E55" s="9">
        <v>43</v>
      </c>
      <c r="F55" s="9">
        <v>1161</v>
      </c>
      <c r="G55" s="9">
        <v>152</v>
      </c>
      <c r="H55" s="10">
        <f>SUM(D55:G55)</f>
        <v>1400</v>
      </c>
    </row>
    <row r="56" spans="2:8" x14ac:dyDescent="0.25">
      <c r="B56" s="61"/>
      <c r="C56" s="8" t="s">
        <v>18</v>
      </c>
      <c r="D56" s="9">
        <v>158</v>
      </c>
      <c r="E56" s="9">
        <v>92</v>
      </c>
      <c r="F56" s="9">
        <v>2724</v>
      </c>
      <c r="G56" s="9">
        <v>374</v>
      </c>
      <c r="H56" s="10">
        <f>SUM(D56:G56)</f>
        <v>3348</v>
      </c>
    </row>
    <row r="57" spans="2:8" x14ac:dyDescent="0.25">
      <c r="B57" s="61"/>
      <c r="C57" s="8" t="s">
        <v>19</v>
      </c>
      <c r="D57" s="11">
        <f>IFERROR((D55/D56),0)</f>
        <v>0.27848101265822783</v>
      </c>
      <c r="E57" s="11">
        <f t="shared" ref="E57:G57" si="28">IFERROR((E55/E56),0)</f>
        <v>0.46739130434782611</v>
      </c>
      <c r="F57" s="11">
        <f t="shared" si="28"/>
        <v>0.42621145374449337</v>
      </c>
      <c r="G57" s="11">
        <f t="shared" si="28"/>
        <v>0.40641711229946526</v>
      </c>
      <c r="H57" s="11">
        <f t="shared" ref="E57:H57" si="29">IFERROR((H55/H56),0)</f>
        <v>0.41816009557945044</v>
      </c>
    </row>
    <row r="58" spans="2:8" x14ac:dyDescent="0.25">
      <c r="B58" s="61" t="s">
        <v>128</v>
      </c>
      <c r="C58" s="8" t="s">
        <v>17</v>
      </c>
      <c r="D58" s="9">
        <v>120</v>
      </c>
      <c r="E58" s="9">
        <v>78</v>
      </c>
      <c r="F58" s="9">
        <v>1845</v>
      </c>
      <c r="G58" s="9">
        <v>1089</v>
      </c>
      <c r="H58" s="10">
        <f>SUM(D58:G58)</f>
        <v>3132</v>
      </c>
    </row>
    <row r="59" spans="2:8" x14ac:dyDescent="0.25">
      <c r="B59" s="61"/>
      <c r="C59" s="8" t="s">
        <v>18</v>
      </c>
      <c r="D59" s="9">
        <v>124</v>
      </c>
      <c r="E59" s="9">
        <v>84</v>
      </c>
      <c r="F59" s="9">
        <v>1908</v>
      </c>
      <c r="G59" s="9">
        <v>1140</v>
      </c>
      <c r="H59" s="10">
        <f>SUM(D59:G59)</f>
        <v>3256</v>
      </c>
    </row>
    <row r="60" spans="2:8" x14ac:dyDescent="0.25">
      <c r="B60" s="61"/>
      <c r="C60" s="8" t="s">
        <v>19</v>
      </c>
      <c r="D60" s="11">
        <f>IFERROR((D58/D59),0)</f>
        <v>0.967741935483871</v>
      </c>
      <c r="E60" s="11">
        <f t="shared" ref="E60:G60" si="30">IFERROR((E58/E59),0)</f>
        <v>0.9285714285714286</v>
      </c>
      <c r="F60" s="11">
        <f t="shared" si="30"/>
        <v>0.96698113207547165</v>
      </c>
      <c r="G60" s="11">
        <f t="shared" si="30"/>
        <v>0.95526315789473681</v>
      </c>
      <c r="H60" s="11">
        <f t="shared" ref="E60:H60" si="31">IFERROR((H58/H59),0)</f>
        <v>0.96191646191646196</v>
      </c>
    </row>
    <row r="61" spans="2:8" x14ac:dyDescent="0.25">
      <c r="B61" s="61" t="s">
        <v>120</v>
      </c>
      <c r="C61" s="8" t="s">
        <v>17</v>
      </c>
      <c r="D61" s="9">
        <v>94</v>
      </c>
      <c r="E61" s="9">
        <v>67</v>
      </c>
      <c r="F61" s="9">
        <v>1790</v>
      </c>
      <c r="G61" s="9">
        <v>421</v>
      </c>
      <c r="H61" s="10">
        <f>SUM(D61:G61)</f>
        <v>2372</v>
      </c>
    </row>
    <row r="62" spans="2:8" x14ac:dyDescent="0.25">
      <c r="B62" s="61"/>
      <c r="C62" s="8" t="s">
        <v>18</v>
      </c>
      <c r="D62" s="9">
        <v>265</v>
      </c>
      <c r="E62" s="9">
        <v>167</v>
      </c>
      <c r="F62" s="9">
        <v>4174</v>
      </c>
      <c r="G62" s="9">
        <v>775</v>
      </c>
      <c r="H62" s="10">
        <f>SUM(D62:G62)</f>
        <v>5381</v>
      </c>
    </row>
    <row r="63" spans="2:8" x14ac:dyDescent="0.25">
      <c r="B63" s="61"/>
      <c r="C63" s="8" t="s">
        <v>19</v>
      </c>
      <c r="D63" s="11">
        <f>IFERROR((D61/D62),0)</f>
        <v>0.35471698113207545</v>
      </c>
      <c r="E63" s="11">
        <f t="shared" ref="E63:G63" si="32">IFERROR((E61/E62),0)</f>
        <v>0.40119760479041916</v>
      </c>
      <c r="F63" s="11">
        <f t="shared" si="32"/>
        <v>0.42884523239099187</v>
      </c>
      <c r="G63" s="11">
        <f t="shared" si="32"/>
        <v>0.54322580645161289</v>
      </c>
      <c r="H63" s="11">
        <f t="shared" ref="E63:H63" si="33">IFERROR((H61/H62),0)</f>
        <v>0.44081025831629811</v>
      </c>
    </row>
    <row r="64" spans="2:8" x14ac:dyDescent="0.25">
      <c r="B64" s="61" t="s">
        <v>68</v>
      </c>
      <c r="C64" s="8" t="s">
        <v>17</v>
      </c>
      <c r="D64" s="9">
        <v>80</v>
      </c>
      <c r="E64" s="9">
        <v>61</v>
      </c>
      <c r="F64" s="9">
        <v>1543</v>
      </c>
      <c r="G64" s="9">
        <v>557</v>
      </c>
      <c r="H64" s="10">
        <f>SUM(D64:G64)</f>
        <v>2241</v>
      </c>
    </row>
    <row r="65" spans="2:8" x14ac:dyDescent="0.25">
      <c r="B65" s="61"/>
      <c r="C65" s="8" t="s">
        <v>18</v>
      </c>
      <c r="D65" s="9">
        <v>115</v>
      </c>
      <c r="E65" s="9">
        <v>76</v>
      </c>
      <c r="F65" s="9">
        <v>2094</v>
      </c>
      <c r="G65" s="9">
        <v>605</v>
      </c>
      <c r="H65" s="10">
        <f>SUM(D65:G65)</f>
        <v>2890</v>
      </c>
    </row>
    <row r="66" spans="2:8" x14ac:dyDescent="0.25">
      <c r="B66" s="61"/>
      <c r="C66" s="8" t="s">
        <v>19</v>
      </c>
      <c r="D66" s="11">
        <f>IFERROR((D64/D65),0)</f>
        <v>0.69565217391304346</v>
      </c>
      <c r="E66" s="11">
        <f t="shared" ref="E66:G66" si="34">IFERROR((E64/E65),0)</f>
        <v>0.80263157894736847</v>
      </c>
      <c r="F66" s="11">
        <f t="shared" si="34"/>
        <v>0.73686723973256929</v>
      </c>
      <c r="G66" s="11">
        <f t="shared" si="34"/>
        <v>0.92066115702479334</v>
      </c>
      <c r="H66" s="11">
        <f t="shared" ref="E66:H66" si="35">IFERROR((H64/H65),0)</f>
        <v>0.77543252595155709</v>
      </c>
    </row>
    <row r="67" spans="2:8" x14ac:dyDescent="0.25">
      <c r="B67" s="61" t="s">
        <v>117</v>
      </c>
      <c r="C67" s="8" t="s">
        <v>17</v>
      </c>
      <c r="D67" s="9">
        <v>47</v>
      </c>
      <c r="E67" s="9">
        <v>24</v>
      </c>
      <c r="F67" s="9">
        <v>1469</v>
      </c>
      <c r="G67" s="9">
        <v>1832</v>
      </c>
      <c r="H67" s="10">
        <f>SUM(D67:G67)</f>
        <v>3372</v>
      </c>
    </row>
    <row r="68" spans="2:8" x14ac:dyDescent="0.25">
      <c r="B68" s="61"/>
      <c r="C68" s="8" t="s">
        <v>18</v>
      </c>
      <c r="D68" s="9">
        <v>83</v>
      </c>
      <c r="E68" s="9">
        <v>68</v>
      </c>
      <c r="F68" s="9">
        <v>2777</v>
      </c>
      <c r="G68" s="9">
        <v>2071</v>
      </c>
      <c r="H68" s="10">
        <f>SUM(D68:G68)</f>
        <v>4999</v>
      </c>
    </row>
    <row r="69" spans="2:8" x14ac:dyDescent="0.25">
      <c r="B69" s="61"/>
      <c r="C69" s="8" t="s">
        <v>19</v>
      </c>
      <c r="D69" s="11">
        <f>IFERROR((D67/D68),0)</f>
        <v>0.5662650602409639</v>
      </c>
      <c r="E69" s="11">
        <f t="shared" ref="E69:G69" si="36">IFERROR((E67/E68),0)</f>
        <v>0.35294117647058826</v>
      </c>
      <c r="F69" s="11">
        <f t="shared" si="36"/>
        <v>0.52898811667266832</v>
      </c>
      <c r="G69" s="11">
        <f t="shared" si="36"/>
        <v>0.88459681313375182</v>
      </c>
      <c r="H69" s="11">
        <f t="shared" ref="E69:H69" si="37">IFERROR((H67/H68),0)</f>
        <v>0.67453490698139629</v>
      </c>
    </row>
    <row r="70" spans="2:8" x14ac:dyDescent="0.25">
      <c r="B70" s="61" t="s">
        <v>118</v>
      </c>
      <c r="C70" s="8" t="s">
        <v>17</v>
      </c>
      <c r="D70" s="9">
        <v>7</v>
      </c>
      <c r="E70" s="9">
        <v>70</v>
      </c>
      <c r="F70" s="9">
        <v>2117</v>
      </c>
      <c r="G70" s="9">
        <v>1078</v>
      </c>
      <c r="H70" s="10">
        <f>SUM(D70:G70)</f>
        <v>3272</v>
      </c>
    </row>
    <row r="71" spans="2:8" x14ac:dyDescent="0.25">
      <c r="B71" s="61"/>
      <c r="C71" s="8" t="s">
        <v>18</v>
      </c>
      <c r="D71" s="9">
        <v>14</v>
      </c>
      <c r="E71" s="9">
        <v>118</v>
      </c>
      <c r="F71" s="9">
        <v>3895</v>
      </c>
      <c r="G71" s="9">
        <v>1201</v>
      </c>
      <c r="H71" s="10">
        <f>SUM(D71:G71)</f>
        <v>5228</v>
      </c>
    </row>
    <row r="72" spans="2:8" x14ac:dyDescent="0.25">
      <c r="B72" s="61"/>
      <c r="C72" s="8" t="s">
        <v>19</v>
      </c>
      <c r="D72" s="11">
        <f>IFERROR((D70/D71),0)</f>
        <v>0.5</v>
      </c>
      <c r="E72" s="11">
        <f t="shared" ref="E72:G72" si="38">IFERROR((E70/E71),0)</f>
        <v>0.59322033898305082</v>
      </c>
      <c r="F72" s="11">
        <f t="shared" si="38"/>
        <v>0.54351732991014123</v>
      </c>
      <c r="G72" s="11">
        <f t="shared" si="38"/>
        <v>0.89758534554537883</v>
      </c>
      <c r="H72" s="11">
        <f t="shared" ref="E72:H72" si="39">IFERROR((H70/H71),0)</f>
        <v>0.62586074980872231</v>
      </c>
    </row>
    <row r="73" spans="2:8" x14ac:dyDescent="0.25">
      <c r="B73" s="61" t="s">
        <v>129</v>
      </c>
      <c r="C73" s="8" t="s">
        <v>17</v>
      </c>
      <c r="D73" s="9">
        <v>15</v>
      </c>
      <c r="E73" s="9">
        <v>14</v>
      </c>
      <c r="F73" s="9">
        <v>1022</v>
      </c>
      <c r="G73" s="9">
        <v>945</v>
      </c>
      <c r="H73" s="10">
        <f>SUM(D73:G73)</f>
        <v>1996</v>
      </c>
    </row>
    <row r="74" spans="2:8" x14ac:dyDescent="0.25">
      <c r="B74" s="61"/>
      <c r="C74" s="8" t="s">
        <v>18</v>
      </c>
      <c r="D74" s="9">
        <v>19</v>
      </c>
      <c r="E74" s="9">
        <v>29</v>
      </c>
      <c r="F74" s="9">
        <v>1675</v>
      </c>
      <c r="G74" s="9">
        <v>1581</v>
      </c>
      <c r="H74" s="10">
        <f>SUM(D74:G74)</f>
        <v>3304</v>
      </c>
    </row>
    <row r="75" spans="2:8" x14ac:dyDescent="0.25">
      <c r="B75" s="61"/>
      <c r="C75" s="8" t="s">
        <v>19</v>
      </c>
      <c r="D75" s="11">
        <f>IFERROR((D73/D74),0)</f>
        <v>0.78947368421052633</v>
      </c>
      <c r="E75" s="11">
        <f t="shared" ref="E75:G75" si="40">IFERROR((E73/E74),0)</f>
        <v>0.48275862068965519</v>
      </c>
      <c r="F75" s="11">
        <f t="shared" si="40"/>
        <v>0.61014925373134332</v>
      </c>
      <c r="G75" s="11">
        <f t="shared" si="40"/>
        <v>0.59772296015180271</v>
      </c>
      <c r="H75" s="11">
        <f t="shared" ref="E75:H75" si="41">IFERROR((H73/H74),0)</f>
        <v>0.60411622276029053</v>
      </c>
    </row>
    <row r="76" spans="2:8" x14ac:dyDescent="0.25">
      <c r="B76" s="61" t="s">
        <v>121</v>
      </c>
      <c r="C76" s="8" t="s">
        <v>17</v>
      </c>
      <c r="D76" s="9">
        <v>2</v>
      </c>
      <c r="E76" s="9">
        <v>9</v>
      </c>
      <c r="F76" s="9">
        <v>737</v>
      </c>
      <c r="G76" s="9">
        <v>319</v>
      </c>
      <c r="H76" s="10">
        <f>SUM(D76:G76)</f>
        <v>1067</v>
      </c>
    </row>
    <row r="77" spans="2:8" x14ac:dyDescent="0.25">
      <c r="B77" s="61"/>
      <c r="C77" s="8" t="s">
        <v>18</v>
      </c>
      <c r="D77" s="9">
        <v>9</v>
      </c>
      <c r="E77" s="9">
        <v>10</v>
      </c>
      <c r="F77" s="9">
        <v>1239</v>
      </c>
      <c r="G77" s="9">
        <v>559</v>
      </c>
      <c r="H77" s="10">
        <f>SUM(D77:G77)</f>
        <v>1817</v>
      </c>
    </row>
    <row r="78" spans="2:8" x14ac:dyDescent="0.25">
      <c r="B78" s="61"/>
      <c r="C78" s="8" t="s">
        <v>19</v>
      </c>
      <c r="D78" s="11">
        <f>IFERROR((D76/D77),0)</f>
        <v>0.22222222222222221</v>
      </c>
      <c r="E78" s="11">
        <f t="shared" ref="E78:G78" si="42">IFERROR((E76/E77),0)</f>
        <v>0.9</v>
      </c>
      <c r="F78" s="11">
        <f t="shared" si="42"/>
        <v>0.59483454398708635</v>
      </c>
      <c r="G78" s="11">
        <f t="shared" si="42"/>
        <v>0.57066189624329156</v>
      </c>
      <c r="H78" s="11">
        <f t="shared" ref="E78:H78" si="43">IFERROR((H76/H77),0)</f>
        <v>0.58723170060539354</v>
      </c>
    </row>
    <row r="79" spans="2:8" x14ac:dyDescent="0.25">
      <c r="B79" s="61" t="s">
        <v>69</v>
      </c>
      <c r="C79" s="8" t="s">
        <v>17</v>
      </c>
      <c r="D79" s="9">
        <v>4</v>
      </c>
      <c r="E79" s="9">
        <v>0</v>
      </c>
      <c r="F79" s="9">
        <v>678</v>
      </c>
      <c r="G79" s="9">
        <v>189</v>
      </c>
      <c r="H79" s="10">
        <f>SUM(D79:G79)</f>
        <v>871</v>
      </c>
    </row>
    <row r="80" spans="2:8" x14ac:dyDescent="0.25">
      <c r="B80" s="61"/>
      <c r="C80" s="8" t="s">
        <v>18</v>
      </c>
      <c r="D80" s="9">
        <v>10</v>
      </c>
      <c r="E80" s="9">
        <v>1</v>
      </c>
      <c r="F80" s="9">
        <v>922</v>
      </c>
      <c r="G80" s="9">
        <v>253</v>
      </c>
      <c r="H80" s="10">
        <f>SUM(D80:G80)</f>
        <v>1186</v>
      </c>
    </row>
    <row r="81" spans="2:8" x14ac:dyDescent="0.25">
      <c r="B81" s="61"/>
      <c r="C81" s="8" t="s">
        <v>19</v>
      </c>
      <c r="D81" s="11">
        <f>IFERROR((D79/D80),0)</f>
        <v>0.4</v>
      </c>
      <c r="E81" s="11">
        <f t="shared" ref="E81:G81" si="44">IFERROR((E79/E80),0)</f>
        <v>0</v>
      </c>
      <c r="F81" s="11">
        <f t="shared" si="44"/>
        <v>0.73535791757049895</v>
      </c>
      <c r="G81" s="11">
        <f t="shared" si="44"/>
        <v>0.74703557312252966</v>
      </c>
      <c r="H81" s="11">
        <f t="shared" ref="E81:H81" si="45">IFERROR((H79/H80),0)</f>
        <v>0.73440134907251264</v>
      </c>
    </row>
    <row r="82" spans="2:8" x14ac:dyDescent="0.25">
      <c r="B82" s="61" t="s">
        <v>70</v>
      </c>
      <c r="C82" s="8" t="s">
        <v>17</v>
      </c>
      <c r="D82" s="9">
        <v>58</v>
      </c>
      <c r="E82" s="9">
        <v>63</v>
      </c>
      <c r="F82" s="9">
        <v>988</v>
      </c>
      <c r="G82" s="9">
        <v>142</v>
      </c>
      <c r="H82" s="10">
        <f>SUM(D82:G82)</f>
        <v>1251</v>
      </c>
    </row>
    <row r="83" spans="2:8" x14ac:dyDescent="0.25">
      <c r="B83" s="61"/>
      <c r="C83" s="8" t="s">
        <v>18</v>
      </c>
      <c r="D83" s="9">
        <v>90</v>
      </c>
      <c r="E83" s="9">
        <v>104</v>
      </c>
      <c r="F83" s="9">
        <v>1844</v>
      </c>
      <c r="G83" s="9">
        <v>215</v>
      </c>
      <c r="H83" s="10">
        <f>SUM(D83:G83)</f>
        <v>2253</v>
      </c>
    </row>
    <row r="84" spans="2:8" x14ac:dyDescent="0.25">
      <c r="B84" s="61"/>
      <c r="C84" s="8" t="s">
        <v>19</v>
      </c>
      <c r="D84" s="11">
        <f>IFERROR((D82/D83),0)</f>
        <v>0.64444444444444449</v>
      </c>
      <c r="E84" s="11">
        <f t="shared" ref="E84:G84" si="46">IFERROR((E82/E83),0)</f>
        <v>0.60576923076923073</v>
      </c>
      <c r="F84" s="11">
        <f t="shared" si="46"/>
        <v>0.53579175704989157</v>
      </c>
      <c r="G84" s="11">
        <f t="shared" si="46"/>
        <v>0.66046511627906979</v>
      </c>
      <c r="H84" s="11">
        <f t="shared" ref="E84:H84" si="47">IFERROR((H82/H83),0)</f>
        <v>0.55525965379494013</v>
      </c>
    </row>
    <row r="85" spans="2:8" x14ac:dyDescent="0.25">
      <c r="B85" s="61" t="s">
        <v>71</v>
      </c>
      <c r="C85" s="8" t="s">
        <v>17</v>
      </c>
      <c r="D85" s="9">
        <v>89</v>
      </c>
      <c r="E85" s="9">
        <v>26</v>
      </c>
      <c r="F85" s="9">
        <v>1931</v>
      </c>
      <c r="G85" s="9">
        <v>854</v>
      </c>
      <c r="H85" s="10">
        <f>SUM(D85:G85)</f>
        <v>2900</v>
      </c>
    </row>
    <row r="86" spans="2:8" x14ac:dyDescent="0.25">
      <c r="B86" s="61"/>
      <c r="C86" s="8" t="s">
        <v>18</v>
      </c>
      <c r="D86" s="9">
        <v>122</v>
      </c>
      <c r="E86" s="9">
        <v>58</v>
      </c>
      <c r="F86" s="9">
        <v>3019</v>
      </c>
      <c r="G86" s="9">
        <v>946</v>
      </c>
      <c r="H86" s="10">
        <f>SUM(D86:G86)</f>
        <v>4145</v>
      </c>
    </row>
    <row r="87" spans="2:8" x14ac:dyDescent="0.25">
      <c r="B87" s="61"/>
      <c r="C87" s="8" t="s">
        <v>19</v>
      </c>
      <c r="D87" s="11">
        <f>IFERROR((D85/D86),0)</f>
        <v>0.72950819672131151</v>
      </c>
      <c r="E87" s="11">
        <f t="shared" ref="E87:G87" si="48">IFERROR((E85/E86),0)</f>
        <v>0.44827586206896552</v>
      </c>
      <c r="F87" s="11">
        <f t="shared" si="48"/>
        <v>0.63961576681020205</v>
      </c>
      <c r="G87" s="11">
        <f t="shared" si="48"/>
        <v>0.90274841437632136</v>
      </c>
      <c r="H87" s="11">
        <f t="shared" ref="E87:H87" si="49">IFERROR((H85/H86),0)</f>
        <v>0.69963811821471655</v>
      </c>
    </row>
    <row r="88" spans="2:8" x14ac:dyDescent="0.25">
      <c r="B88" s="61" t="s">
        <v>72</v>
      </c>
      <c r="C88" s="8" t="s">
        <v>17</v>
      </c>
      <c r="D88" s="9">
        <v>77</v>
      </c>
      <c r="E88" s="9">
        <v>75</v>
      </c>
      <c r="F88" s="9">
        <v>1279</v>
      </c>
      <c r="G88" s="9">
        <v>548</v>
      </c>
      <c r="H88" s="10">
        <f>SUM(D88:G88)</f>
        <v>1979</v>
      </c>
    </row>
    <row r="89" spans="2:8" x14ac:dyDescent="0.25">
      <c r="B89" s="61"/>
      <c r="C89" s="8" t="s">
        <v>18</v>
      </c>
      <c r="D89" s="9">
        <v>107</v>
      </c>
      <c r="E89" s="9">
        <v>117</v>
      </c>
      <c r="F89" s="9">
        <v>1927</v>
      </c>
      <c r="G89" s="9">
        <v>609</v>
      </c>
      <c r="H89" s="10">
        <f>SUM(D89:G89)</f>
        <v>2760</v>
      </c>
    </row>
    <row r="90" spans="2:8" x14ac:dyDescent="0.25">
      <c r="B90" s="61"/>
      <c r="C90" s="8" t="s">
        <v>19</v>
      </c>
      <c r="D90" s="11">
        <f>IFERROR((D88/D89),0)</f>
        <v>0.71962616822429903</v>
      </c>
      <c r="E90" s="11">
        <f t="shared" ref="E90:G90" si="50">IFERROR((E88/E89),0)</f>
        <v>0.64102564102564108</v>
      </c>
      <c r="F90" s="11">
        <f t="shared" si="50"/>
        <v>0.66372599896211726</v>
      </c>
      <c r="G90" s="11">
        <f t="shared" si="50"/>
        <v>0.89983579638752054</v>
      </c>
      <c r="H90" s="11">
        <f t="shared" ref="E90:H90" si="51">IFERROR((H88/H89),0)</f>
        <v>0.71702898550724636</v>
      </c>
    </row>
    <row r="91" spans="2:8" x14ac:dyDescent="0.25">
      <c r="B91" s="61" t="s">
        <v>73</v>
      </c>
      <c r="C91" s="8" t="s">
        <v>17</v>
      </c>
      <c r="D91" s="9">
        <v>72</v>
      </c>
      <c r="E91" s="9">
        <v>97</v>
      </c>
      <c r="F91" s="9">
        <v>1697</v>
      </c>
      <c r="G91" s="9">
        <v>1109</v>
      </c>
      <c r="H91" s="10">
        <f>SUM(D91:G91)</f>
        <v>2975</v>
      </c>
    </row>
    <row r="92" spans="2:8" x14ac:dyDescent="0.25">
      <c r="B92" s="61"/>
      <c r="C92" s="8" t="s">
        <v>18</v>
      </c>
      <c r="D92" s="9">
        <v>121</v>
      </c>
      <c r="E92" s="9">
        <v>167</v>
      </c>
      <c r="F92" s="9">
        <v>2651</v>
      </c>
      <c r="G92" s="9">
        <v>1193</v>
      </c>
      <c r="H92" s="10">
        <f>SUM(D92:G92)</f>
        <v>4132</v>
      </c>
    </row>
    <row r="93" spans="2:8" x14ac:dyDescent="0.25">
      <c r="B93" s="61"/>
      <c r="C93" s="8" t="s">
        <v>19</v>
      </c>
      <c r="D93" s="11">
        <f>IFERROR((D91/D92),0)</f>
        <v>0.5950413223140496</v>
      </c>
      <c r="E93" s="11">
        <f t="shared" ref="E93:G93" si="52">IFERROR((E91/E92),0)</f>
        <v>0.58083832335329344</v>
      </c>
      <c r="F93" s="11">
        <f t="shared" si="52"/>
        <v>0.64013579781214636</v>
      </c>
      <c r="G93" s="11">
        <f t="shared" si="52"/>
        <v>0.92958927074601849</v>
      </c>
      <c r="H93" s="11">
        <f t="shared" ref="E93:H93" si="53">IFERROR((H91/H92),0)</f>
        <v>0.7199903194578896</v>
      </c>
    </row>
    <row r="94" spans="2:8" x14ac:dyDescent="0.25">
      <c r="B94" s="61" t="s">
        <v>74</v>
      </c>
      <c r="C94" s="8" t="s">
        <v>17</v>
      </c>
      <c r="D94" s="9">
        <v>97</v>
      </c>
      <c r="E94" s="9">
        <v>56</v>
      </c>
      <c r="F94" s="9">
        <v>2241</v>
      </c>
      <c r="G94" s="9">
        <v>931</v>
      </c>
      <c r="H94" s="10">
        <f>SUM(D94:G94)</f>
        <v>3325</v>
      </c>
    </row>
    <row r="95" spans="2:8" x14ac:dyDescent="0.25">
      <c r="B95" s="61"/>
      <c r="C95" s="8" t="s">
        <v>18</v>
      </c>
      <c r="D95" s="9">
        <v>115</v>
      </c>
      <c r="E95" s="9">
        <v>67</v>
      </c>
      <c r="F95" s="9">
        <v>3270</v>
      </c>
      <c r="G95" s="9">
        <v>1205</v>
      </c>
      <c r="H95" s="10">
        <f>SUM(D95:G95)</f>
        <v>4657</v>
      </c>
    </row>
    <row r="96" spans="2:8" x14ac:dyDescent="0.25">
      <c r="B96" s="61"/>
      <c r="C96" s="8" t="s">
        <v>19</v>
      </c>
      <c r="D96" s="11">
        <f>IFERROR((D94/D95),0)</f>
        <v>0.84347826086956523</v>
      </c>
      <c r="E96" s="11">
        <f t="shared" ref="E96:G96" si="54">IFERROR((E94/E95),0)</f>
        <v>0.83582089552238803</v>
      </c>
      <c r="F96" s="11">
        <f t="shared" si="54"/>
        <v>0.68532110091743115</v>
      </c>
      <c r="G96" s="11">
        <f t="shared" si="54"/>
        <v>0.77261410788381746</v>
      </c>
      <c r="H96" s="11">
        <f t="shared" ref="E96:H96" si="55">IFERROR((H94/H95),0)</f>
        <v>0.71397895640970577</v>
      </c>
    </row>
    <row r="97" spans="2:8" x14ac:dyDescent="0.25">
      <c r="B97" s="61" t="s">
        <v>75</v>
      </c>
      <c r="C97" s="8" t="s">
        <v>17</v>
      </c>
      <c r="D97" s="9">
        <v>129</v>
      </c>
      <c r="E97" s="9">
        <v>152</v>
      </c>
      <c r="F97" s="9">
        <v>2580</v>
      </c>
      <c r="G97" s="9">
        <v>754</v>
      </c>
      <c r="H97" s="10">
        <f>SUM(D97:G97)</f>
        <v>3615</v>
      </c>
    </row>
    <row r="98" spans="2:8" x14ac:dyDescent="0.25">
      <c r="B98" s="61"/>
      <c r="C98" s="8" t="s">
        <v>18</v>
      </c>
      <c r="D98" s="9">
        <v>164</v>
      </c>
      <c r="E98" s="9">
        <v>199</v>
      </c>
      <c r="F98" s="9">
        <v>3182</v>
      </c>
      <c r="G98" s="9">
        <v>849</v>
      </c>
      <c r="H98" s="10">
        <f>SUM(D98:G98)</f>
        <v>4394</v>
      </c>
    </row>
    <row r="99" spans="2:8" x14ac:dyDescent="0.25">
      <c r="B99" s="61"/>
      <c r="C99" s="8" t="s">
        <v>19</v>
      </c>
      <c r="D99" s="11">
        <f>IFERROR((D97/D98),0)</f>
        <v>0.78658536585365857</v>
      </c>
      <c r="E99" s="11">
        <f t="shared" ref="E99:G99" si="56">IFERROR((E97/E98),0)</f>
        <v>0.76381909547738691</v>
      </c>
      <c r="F99" s="11">
        <f t="shared" si="56"/>
        <v>0.81081081081081086</v>
      </c>
      <c r="G99" s="11">
        <f t="shared" si="56"/>
        <v>0.88810365135453473</v>
      </c>
      <c r="H99" s="11">
        <f t="shared" ref="E99:H99" si="57">IFERROR((H97/H98),0)</f>
        <v>0.82271279016841148</v>
      </c>
    </row>
    <row r="100" spans="2:8" x14ac:dyDescent="0.25">
      <c r="B100" s="61" t="s">
        <v>76</v>
      </c>
      <c r="C100" s="8" t="s">
        <v>17</v>
      </c>
      <c r="D100" s="9">
        <v>18</v>
      </c>
      <c r="E100" s="9">
        <v>42</v>
      </c>
      <c r="F100" s="9">
        <v>1600</v>
      </c>
      <c r="G100" s="9">
        <v>356</v>
      </c>
      <c r="H100" s="10">
        <f>SUM(D100:G100)</f>
        <v>2016</v>
      </c>
    </row>
    <row r="101" spans="2:8" x14ac:dyDescent="0.25">
      <c r="B101" s="61"/>
      <c r="C101" s="8" t="s">
        <v>18</v>
      </c>
      <c r="D101" s="9">
        <v>38</v>
      </c>
      <c r="E101" s="9">
        <v>84</v>
      </c>
      <c r="F101" s="9">
        <v>2390</v>
      </c>
      <c r="G101" s="9">
        <v>388</v>
      </c>
      <c r="H101" s="10">
        <f>SUM(D101:G101)</f>
        <v>2900</v>
      </c>
    </row>
    <row r="102" spans="2:8" x14ac:dyDescent="0.25">
      <c r="B102" s="61"/>
      <c r="C102" s="8" t="s">
        <v>19</v>
      </c>
      <c r="D102" s="11">
        <f>IFERROR((D100/D101),0)</f>
        <v>0.47368421052631576</v>
      </c>
      <c r="E102" s="11">
        <f t="shared" ref="E102:G102" si="58">IFERROR((E100/E101),0)</f>
        <v>0.5</v>
      </c>
      <c r="F102" s="11">
        <f t="shared" si="58"/>
        <v>0.66945606694560666</v>
      </c>
      <c r="G102" s="11">
        <f t="shared" si="58"/>
        <v>0.91752577319587625</v>
      </c>
      <c r="H102" s="11">
        <f t="shared" ref="E102:H102" si="59">IFERROR((H100/H101),0)</f>
        <v>0.69517241379310346</v>
      </c>
    </row>
    <row r="103" spans="2:8" x14ac:dyDescent="0.25">
      <c r="B103" s="61" t="s">
        <v>77</v>
      </c>
      <c r="C103" s="8" t="s">
        <v>17</v>
      </c>
      <c r="D103" s="9">
        <v>50</v>
      </c>
      <c r="E103" s="9">
        <v>50</v>
      </c>
      <c r="F103" s="9">
        <v>900</v>
      </c>
      <c r="G103" s="9">
        <v>282</v>
      </c>
      <c r="H103" s="10">
        <f>SUM(D103:G103)</f>
        <v>1282</v>
      </c>
    </row>
    <row r="104" spans="2:8" x14ac:dyDescent="0.25">
      <c r="B104" s="61"/>
      <c r="C104" s="8" t="s">
        <v>18</v>
      </c>
      <c r="D104" s="9">
        <v>68</v>
      </c>
      <c r="E104" s="9">
        <v>67</v>
      </c>
      <c r="F104" s="9">
        <v>1163</v>
      </c>
      <c r="G104" s="9">
        <v>315</v>
      </c>
      <c r="H104" s="10">
        <f>SUM(D104:G104)</f>
        <v>1613</v>
      </c>
    </row>
    <row r="105" spans="2:8" x14ac:dyDescent="0.25">
      <c r="B105" s="61"/>
      <c r="C105" s="8" t="s">
        <v>19</v>
      </c>
      <c r="D105" s="11">
        <f>IFERROR((D103/D104),0)</f>
        <v>0.73529411764705888</v>
      </c>
      <c r="E105" s="11">
        <f t="shared" ref="E105:G105" si="60">IFERROR((E103/E104),0)</f>
        <v>0.74626865671641796</v>
      </c>
      <c r="F105" s="11">
        <f t="shared" si="60"/>
        <v>0.7738607050730868</v>
      </c>
      <c r="G105" s="11">
        <f t="shared" si="60"/>
        <v>0.89523809523809528</v>
      </c>
      <c r="H105" s="11">
        <f t="shared" ref="E105:H105" si="61">IFERROR((H103/H104),0)</f>
        <v>0.79479231246125237</v>
      </c>
    </row>
    <row r="106" spans="2:8" x14ac:dyDescent="0.25">
      <c r="B106" s="61" t="s">
        <v>78</v>
      </c>
      <c r="C106" s="8" t="s">
        <v>17</v>
      </c>
      <c r="D106" s="9">
        <v>34</v>
      </c>
      <c r="E106" s="9">
        <v>7</v>
      </c>
      <c r="F106" s="9">
        <v>917</v>
      </c>
      <c r="G106" s="9">
        <v>234</v>
      </c>
      <c r="H106" s="10">
        <f>SUM(D106:G106)</f>
        <v>1192</v>
      </c>
    </row>
    <row r="107" spans="2:8" x14ac:dyDescent="0.25">
      <c r="B107" s="61"/>
      <c r="C107" s="8" t="s">
        <v>18</v>
      </c>
      <c r="D107" s="9">
        <v>79</v>
      </c>
      <c r="E107" s="9">
        <v>27</v>
      </c>
      <c r="F107" s="9">
        <v>2095</v>
      </c>
      <c r="G107" s="9">
        <v>514</v>
      </c>
      <c r="H107" s="10">
        <f>SUM(D107:G107)</f>
        <v>2715</v>
      </c>
    </row>
    <row r="108" spans="2:8" x14ac:dyDescent="0.25">
      <c r="B108" s="61"/>
      <c r="C108" s="8" t="s">
        <v>19</v>
      </c>
      <c r="D108" s="11">
        <f>IFERROR((D106/D107),0)</f>
        <v>0.43037974683544306</v>
      </c>
      <c r="E108" s="11">
        <f t="shared" ref="E108:G108" si="62">IFERROR((E106/E107),0)</f>
        <v>0.25925925925925924</v>
      </c>
      <c r="F108" s="11">
        <f t="shared" si="62"/>
        <v>0.43770883054892601</v>
      </c>
      <c r="G108" s="11">
        <f t="shared" si="62"/>
        <v>0.45525291828793774</v>
      </c>
      <c r="H108" s="11">
        <f t="shared" ref="E108:H108" si="63">IFERROR((H106/H107),0)</f>
        <v>0.4390423572744015</v>
      </c>
    </row>
    <row r="109" spans="2:8" x14ac:dyDescent="0.25">
      <c r="B109" s="61" t="s">
        <v>79</v>
      </c>
      <c r="C109" s="8" t="s">
        <v>17</v>
      </c>
      <c r="D109" s="9">
        <v>3</v>
      </c>
      <c r="E109" s="9">
        <v>4</v>
      </c>
      <c r="F109" s="9">
        <v>1346</v>
      </c>
      <c r="G109" s="9">
        <v>0</v>
      </c>
      <c r="H109" s="10">
        <f>SUM(D109:G109)</f>
        <v>1353</v>
      </c>
    </row>
    <row r="110" spans="2:8" x14ac:dyDescent="0.25">
      <c r="B110" s="61"/>
      <c r="C110" s="8" t="s">
        <v>18</v>
      </c>
      <c r="D110" s="9">
        <v>4</v>
      </c>
      <c r="E110" s="9">
        <v>6</v>
      </c>
      <c r="F110" s="9">
        <v>1883</v>
      </c>
      <c r="G110" s="9">
        <v>0</v>
      </c>
      <c r="H110" s="10">
        <f>SUM(D110:G110)</f>
        <v>1893</v>
      </c>
    </row>
    <row r="111" spans="2:8" x14ac:dyDescent="0.25">
      <c r="B111" s="61"/>
      <c r="C111" s="8" t="s">
        <v>19</v>
      </c>
      <c r="D111" s="11">
        <f>IFERROR((D109/D110),0)</f>
        <v>0.75</v>
      </c>
      <c r="E111" s="11">
        <f t="shared" ref="E111:G111" si="64">IFERROR((E109/E110),0)</f>
        <v>0.66666666666666663</v>
      </c>
      <c r="F111" s="11">
        <f t="shared" si="64"/>
        <v>0.71481678173127983</v>
      </c>
      <c r="G111" s="11">
        <f t="shared" si="64"/>
        <v>0</v>
      </c>
      <c r="H111" s="11">
        <f t="shared" ref="E111:H111" si="65">IFERROR((H109/H110),0)</f>
        <v>0.71473851030110935</v>
      </c>
    </row>
    <row r="112" spans="2:8" x14ac:dyDescent="0.25">
      <c r="B112" s="61" t="s">
        <v>80</v>
      </c>
      <c r="C112" s="8" t="s">
        <v>17</v>
      </c>
      <c r="D112" s="9">
        <v>4</v>
      </c>
      <c r="E112" s="9">
        <v>1</v>
      </c>
      <c r="F112" s="9">
        <v>1712</v>
      </c>
      <c r="G112" s="9">
        <v>446</v>
      </c>
      <c r="H112" s="10">
        <f>SUM(D112:G112)</f>
        <v>2163</v>
      </c>
    </row>
    <row r="113" spans="2:8" x14ac:dyDescent="0.25">
      <c r="B113" s="61"/>
      <c r="C113" s="8" t="s">
        <v>18</v>
      </c>
      <c r="D113" s="9">
        <v>8</v>
      </c>
      <c r="E113" s="9">
        <v>2</v>
      </c>
      <c r="F113" s="9">
        <v>2567</v>
      </c>
      <c r="G113" s="9">
        <v>489</v>
      </c>
      <c r="H113" s="10">
        <f>SUM(D113:G113)</f>
        <v>3066</v>
      </c>
    </row>
    <row r="114" spans="2:8" x14ac:dyDescent="0.25">
      <c r="B114" s="61"/>
      <c r="C114" s="8" t="s">
        <v>19</v>
      </c>
      <c r="D114" s="11">
        <f>IFERROR((D112/D113),0)</f>
        <v>0.5</v>
      </c>
      <c r="E114" s="11">
        <f t="shared" ref="E114:G114" si="66">IFERROR((E112/E113),0)</f>
        <v>0.5</v>
      </c>
      <c r="F114" s="11">
        <f t="shared" si="66"/>
        <v>0.66692637319828596</v>
      </c>
      <c r="G114" s="11">
        <f t="shared" si="66"/>
        <v>0.91206543967280163</v>
      </c>
      <c r="H114" s="11">
        <f t="shared" ref="E114:H114" si="67">IFERROR((H112/H113),0)</f>
        <v>0.70547945205479456</v>
      </c>
    </row>
    <row r="115" spans="2:8" x14ac:dyDescent="0.25">
      <c r="B115" s="61" t="s">
        <v>81</v>
      </c>
      <c r="C115" s="8" t="s">
        <v>17</v>
      </c>
      <c r="D115" s="9">
        <v>6</v>
      </c>
      <c r="E115" s="9">
        <v>2</v>
      </c>
      <c r="F115" s="9">
        <v>400</v>
      </c>
      <c r="G115" s="9">
        <v>149</v>
      </c>
      <c r="H115" s="10">
        <f>SUM(D115:G115)</f>
        <v>557</v>
      </c>
    </row>
    <row r="116" spans="2:8" x14ac:dyDescent="0.25">
      <c r="B116" s="61"/>
      <c r="C116" s="8" t="s">
        <v>18</v>
      </c>
      <c r="D116" s="9">
        <v>12</v>
      </c>
      <c r="E116" s="9">
        <v>3</v>
      </c>
      <c r="F116" s="9">
        <v>647</v>
      </c>
      <c r="G116" s="9">
        <v>187</v>
      </c>
      <c r="H116" s="10">
        <f>SUM(D116:G116)</f>
        <v>849</v>
      </c>
    </row>
    <row r="117" spans="2:8" x14ac:dyDescent="0.25">
      <c r="B117" s="61"/>
      <c r="C117" s="8" t="s">
        <v>19</v>
      </c>
      <c r="D117" s="11">
        <f>IFERROR((D115/D116),0)</f>
        <v>0.5</v>
      </c>
      <c r="E117" s="11">
        <f t="shared" ref="E117:G117" si="68">IFERROR((E115/E116),0)</f>
        <v>0.66666666666666663</v>
      </c>
      <c r="F117" s="11">
        <f t="shared" si="68"/>
        <v>0.61823802163833075</v>
      </c>
      <c r="G117" s="11">
        <f t="shared" si="68"/>
        <v>0.79679144385026734</v>
      </c>
      <c r="H117" s="11">
        <f t="shared" ref="E117:H117" si="69">IFERROR((H115/H116),0)</f>
        <v>0.65606595995288575</v>
      </c>
    </row>
    <row r="118" spans="2:8" x14ac:dyDescent="0.25">
      <c r="B118" s="62" t="s">
        <v>53</v>
      </c>
      <c r="C118" s="12" t="s">
        <v>17</v>
      </c>
      <c r="D118" s="10">
        <f>D13+D16+D19+D22+D25+D28+D31+D34+D37+D40+D43+D46+D49+D52+D55+D58+D64+D79+D82+D85+D88+D91+D94+D97+D100+D103+D106+D109+D112+D115+D67+D70+D73+D76+D61</f>
        <v>1963</v>
      </c>
      <c r="E118" s="10">
        <f t="shared" ref="E118:H119" si="70">E13+E16+E19+E22+E25+E28+E31+E34+E37+E40+E43+E46+E49+E52+E55+E58+E64+E79+E82+E85+E88+E91+E94+E97+E100+E103+E106+E109+E112+E115+E67+E70+E73+E76+E61</f>
        <v>1625</v>
      </c>
      <c r="F118" s="10">
        <f t="shared" si="70"/>
        <v>51978</v>
      </c>
      <c r="G118" s="10">
        <f t="shared" si="70"/>
        <v>18798</v>
      </c>
      <c r="H118" s="10">
        <f t="shared" si="70"/>
        <v>74364</v>
      </c>
    </row>
    <row r="119" spans="2:8" x14ac:dyDescent="0.25">
      <c r="B119" s="62"/>
      <c r="C119" s="12" t="s">
        <v>18</v>
      </c>
      <c r="D119" s="10">
        <f>D14+D17+D20+D23+D26+D29+D32+D35+D38+D41+D44+D47+D50+D53+D56+D59+D65+D80+D83+D86+D89+D92+D95+D98+D101+D104+D107+D110+D113+D116+D68+D71+D74+D77+D62</f>
        <v>3542</v>
      </c>
      <c r="E119" s="10">
        <f t="shared" si="70"/>
        <v>2766</v>
      </c>
      <c r="F119" s="10">
        <f t="shared" si="70"/>
        <v>86396</v>
      </c>
      <c r="G119" s="10">
        <f t="shared" si="70"/>
        <v>23981</v>
      </c>
      <c r="H119" s="10">
        <f t="shared" si="70"/>
        <v>116685</v>
      </c>
    </row>
    <row r="120" spans="2:8" x14ac:dyDescent="0.25">
      <c r="B120" s="62"/>
      <c r="C120" s="12" t="s">
        <v>19</v>
      </c>
      <c r="D120" s="13">
        <f>IFERROR((D118/D119),0)</f>
        <v>0.55420666290231513</v>
      </c>
      <c r="E120" s="13">
        <f t="shared" ref="E120:H120" si="71">IFERROR((E118/E119),0)</f>
        <v>0.58749096167751269</v>
      </c>
      <c r="F120" s="13">
        <f t="shared" si="71"/>
        <v>0.60162507523496456</v>
      </c>
      <c r="G120" s="13">
        <f t="shared" si="71"/>
        <v>0.78387056419665568</v>
      </c>
      <c r="H120" s="38">
        <f t="shared" si="71"/>
        <v>0.63730556626815782</v>
      </c>
    </row>
  </sheetData>
  <mergeCells count="45">
    <mergeCell ref="B19:B21"/>
    <mergeCell ref="B2:H2"/>
    <mergeCell ref="B3:H3"/>
    <mergeCell ref="I3:M3"/>
    <mergeCell ref="B4:H4"/>
    <mergeCell ref="I4:M4"/>
    <mergeCell ref="C9:F9"/>
    <mergeCell ref="C10:F10"/>
    <mergeCell ref="I10:L10"/>
    <mergeCell ref="B12:C12"/>
    <mergeCell ref="B13:B15"/>
    <mergeCell ref="B16:B18"/>
    <mergeCell ref="B55:B57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91:B93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112:B114"/>
    <mergeCell ref="B115:B117"/>
    <mergeCell ref="B118:B120"/>
    <mergeCell ref="B94:B96"/>
    <mergeCell ref="B97:B99"/>
    <mergeCell ref="B100:B102"/>
    <mergeCell ref="B103:B105"/>
    <mergeCell ref="B106:B108"/>
    <mergeCell ref="B109:B1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showGridLines="0" zoomScale="85" zoomScaleNormal="85" workbookViewId="0">
      <selection activeCell="C13" sqref="C13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59" t="s">
        <v>21</v>
      </c>
      <c r="C2" s="59"/>
      <c r="D2" s="59"/>
      <c r="E2" s="59"/>
    </row>
    <row r="3" spans="2:5" ht="15" x14ac:dyDescent="0.2">
      <c r="B3" s="60" t="s">
        <v>22</v>
      </c>
      <c r="C3" s="60"/>
      <c r="D3" s="60"/>
      <c r="E3" s="60"/>
    </row>
    <row r="4" spans="2:5" ht="15" x14ac:dyDescent="0.25">
      <c r="B4" s="59" t="s">
        <v>1</v>
      </c>
      <c r="C4" s="59"/>
      <c r="D4" s="59"/>
      <c r="E4" s="59"/>
    </row>
    <row r="5" spans="2:5" x14ac:dyDescent="0.2">
      <c r="B5" s="22"/>
      <c r="C5" s="22"/>
      <c r="D5" s="22"/>
    </row>
    <row r="6" spans="2:5" ht="15" x14ac:dyDescent="0.25">
      <c r="B6" s="23" t="s">
        <v>2</v>
      </c>
      <c r="C6" s="23" t="s">
        <v>86</v>
      </c>
    </row>
    <row r="7" spans="2:5" ht="15" x14ac:dyDescent="0.25">
      <c r="B7" s="23" t="s">
        <v>3</v>
      </c>
      <c r="C7" s="24">
        <v>2016</v>
      </c>
    </row>
    <row r="8" spans="2:5" ht="15" x14ac:dyDescent="0.25">
      <c r="B8" s="23" t="s">
        <v>4</v>
      </c>
      <c r="C8" t="s">
        <v>123</v>
      </c>
    </row>
    <row r="9" spans="2:5" ht="15" x14ac:dyDescent="0.25">
      <c r="B9" s="23" t="s">
        <v>6</v>
      </c>
      <c r="C9" s="25" t="s">
        <v>23</v>
      </c>
      <c r="D9" s="22"/>
    </row>
    <row r="10" spans="2:5" ht="15" x14ac:dyDescent="0.25">
      <c r="B10" s="24" t="s">
        <v>5</v>
      </c>
      <c r="C10" s="66" t="s">
        <v>24</v>
      </c>
      <c r="D10" s="66"/>
      <c r="E10" s="66"/>
    </row>
    <row r="11" spans="2:5" x14ac:dyDescent="0.2">
      <c r="C11" s="66"/>
      <c r="D11" s="66"/>
      <c r="E11" s="66"/>
    </row>
    <row r="13" spans="2:5" ht="43.5" customHeight="1" x14ac:dyDescent="0.2">
      <c r="B13" s="55" t="s">
        <v>9</v>
      </c>
      <c r="C13" s="26" t="s">
        <v>25</v>
      </c>
      <c r="D13" s="26" t="s">
        <v>26</v>
      </c>
      <c r="E13" s="55" t="s">
        <v>27</v>
      </c>
    </row>
    <row r="14" spans="2:5" x14ac:dyDescent="0.2">
      <c r="B14" s="27" t="s">
        <v>54</v>
      </c>
      <c r="C14" s="28">
        <v>494</v>
      </c>
      <c r="D14" s="28">
        <v>4267</v>
      </c>
      <c r="E14" s="29">
        <f t="shared" ref="E14:E49" si="0">IFERROR((C14/D14),0)</f>
        <v>0.11577220529646122</v>
      </c>
    </row>
    <row r="15" spans="2:5" x14ac:dyDescent="0.2">
      <c r="B15" s="27" t="s">
        <v>55</v>
      </c>
      <c r="C15" s="28">
        <v>258</v>
      </c>
      <c r="D15" s="28">
        <v>8284</v>
      </c>
      <c r="E15" s="29">
        <f t="shared" si="0"/>
        <v>3.1144374698213424E-2</v>
      </c>
    </row>
    <row r="16" spans="2:5" x14ac:dyDescent="0.2">
      <c r="B16" s="27" t="s">
        <v>56</v>
      </c>
      <c r="C16" s="28">
        <v>459</v>
      </c>
      <c r="D16" s="28">
        <v>2721</v>
      </c>
      <c r="E16" s="29">
        <f t="shared" si="0"/>
        <v>0.16868798235942667</v>
      </c>
    </row>
    <row r="17" spans="2:5" x14ac:dyDescent="0.2">
      <c r="B17" s="27" t="s">
        <v>57</v>
      </c>
      <c r="C17" s="28">
        <v>309</v>
      </c>
      <c r="D17" s="28">
        <v>6430</v>
      </c>
      <c r="E17" s="29">
        <f t="shared" si="0"/>
        <v>4.8055987558320371E-2</v>
      </c>
    </row>
    <row r="18" spans="2:5" x14ac:dyDescent="0.2">
      <c r="B18" s="27" t="s">
        <v>58</v>
      </c>
      <c r="C18" s="28">
        <v>287</v>
      </c>
      <c r="D18" s="28">
        <v>2990</v>
      </c>
      <c r="E18" s="29">
        <f t="shared" si="0"/>
        <v>9.5986622073578595E-2</v>
      </c>
    </row>
    <row r="19" spans="2:5" x14ac:dyDescent="0.2">
      <c r="B19" s="27" t="s">
        <v>59</v>
      </c>
      <c r="C19" s="28">
        <v>89</v>
      </c>
      <c r="D19" s="28">
        <v>3785</v>
      </c>
      <c r="E19" s="29">
        <f t="shared" si="0"/>
        <v>2.3513870541611626E-2</v>
      </c>
    </row>
    <row r="20" spans="2:5" x14ac:dyDescent="0.2">
      <c r="B20" s="27" t="s">
        <v>116</v>
      </c>
      <c r="C20" s="28">
        <v>257</v>
      </c>
      <c r="D20" s="28">
        <v>6160</v>
      </c>
      <c r="E20" s="29">
        <f t="shared" si="0"/>
        <v>4.1720779220779221E-2</v>
      </c>
    </row>
    <row r="21" spans="2:5" x14ac:dyDescent="0.2">
      <c r="B21" s="27" t="s">
        <v>60</v>
      </c>
      <c r="C21" s="28">
        <v>307</v>
      </c>
      <c r="D21" s="28">
        <v>2360</v>
      </c>
      <c r="E21" s="29">
        <f t="shared" si="0"/>
        <v>0.13008474576271187</v>
      </c>
    </row>
    <row r="22" spans="2:5" x14ac:dyDescent="0.2">
      <c r="B22" s="27" t="s">
        <v>61</v>
      </c>
      <c r="C22" s="28">
        <v>98</v>
      </c>
      <c r="D22" s="28">
        <v>1510</v>
      </c>
      <c r="E22" s="29">
        <f t="shared" si="0"/>
        <v>6.4900662251655625E-2</v>
      </c>
    </row>
    <row r="23" spans="2:5" x14ac:dyDescent="0.2">
      <c r="B23" s="27" t="s">
        <v>62</v>
      </c>
      <c r="C23" s="28">
        <v>438</v>
      </c>
      <c r="D23" s="28">
        <v>3822</v>
      </c>
      <c r="E23" s="29">
        <f t="shared" si="0"/>
        <v>0.11459968602825746</v>
      </c>
    </row>
    <row r="24" spans="2:5" x14ac:dyDescent="0.2">
      <c r="B24" s="27" t="s">
        <v>63</v>
      </c>
      <c r="C24" s="28">
        <v>1139</v>
      </c>
      <c r="D24" s="28">
        <v>3367</v>
      </c>
      <c r="E24" s="29">
        <f t="shared" si="0"/>
        <v>0.33828333828333829</v>
      </c>
    </row>
    <row r="25" spans="2:5" x14ac:dyDescent="0.2">
      <c r="B25" s="27" t="s">
        <v>64</v>
      </c>
      <c r="C25" s="28">
        <v>28</v>
      </c>
      <c r="D25" s="28">
        <v>781</v>
      </c>
      <c r="E25" s="29">
        <f t="shared" si="0"/>
        <v>3.5851472471190783E-2</v>
      </c>
    </row>
    <row r="26" spans="2:5" x14ac:dyDescent="0.2">
      <c r="B26" s="27" t="s">
        <v>65</v>
      </c>
      <c r="C26" s="28">
        <v>275</v>
      </c>
      <c r="D26" s="28">
        <v>2128</v>
      </c>
      <c r="E26" s="29">
        <f t="shared" si="0"/>
        <v>0.12922932330827067</v>
      </c>
    </row>
    <row r="27" spans="2:5" x14ac:dyDescent="0.2">
      <c r="B27" s="27" t="s">
        <v>66</v>
      </c>
      <c r="C27" s="28">
        <v>66</v>
      </c>
      <c r="D27" s="28">
        <v>1294</v>
      </c>
      <c r="E27" s="29">
        <f t="shared" si="0"/>
        <v>5.1004636785162288E-2</v>
      </c>
    </row>
    <row r="28" spans="2:5" x14ac:dyDescent="0.2">
      <c r="B28" s="27" t="s">
        <v>67</v>
      </c>
      <c r="C28" s="28">
        <v>56</v>
      </c>
      <c r="D28" s="28">
        <v>3348</v>
      </c>
      <c r="E28" s="29">
        <f t="shared" si="0"/>
        <v>1.6726403823178016E-2</v>
      </c>
    </row>
    <row r="29" spans="2:5" x14ac:dyDescent="0.2">
      <c r="B29" s="27" t="s">
        <v>128</v>
      </c>
      <c r="C29" s="28">
        <v>54</v>
      </c>
      <c r="D29" s="28">
        <v>3256</v>
      </c>
      <c r="E29" s="29">
        <f t="shared" si="0"/>
        <v>1.6584766584766583E-2</v>
      </c>
    </row>
    <row r="30" spans="2:5" x14ac:dyDescent="0.2">
      <c r="B30" s="27" t="s">
        <v>120</v>
      </c>
      <c r="C30" s="28">
        <v>203</v>
      </c>
      <c r="D30" s="28">
        <v>5381</v>
      </c>
      <c r="E30" s="29">
        <f t="shared" si="0"/>
        <v>3.7725329864337485E-2</v>
      </c>
    </row>
    <row r="31" spans="2:5" x14ac:dyDescent="0.2">
      <c r="B31" s="27" t="s">
        <v>68</v>
      </c>
      <c r="C31" s="28">
        <v>139</v>
      </c>
      <c r="D31" s="28">
        <v>2890</v>
      </c>
      <c r="E31" s="29">
        <f t="shared" si="0"/>
        <v>4.809688581314879E-2</v>
      </c>
    </row>
    <row r="32" spans="2:5" x14ac:dyDescent="0.2">
      <c r="B32" s="27" t="s">
        <v>117</v>
      </c>
      <c r="C32" s="28">
        <v>323</v>
      </c>
      <c r="D32" s="28">
        <v>4999</v>
      </c>
      <c r="E32" s="29">
        <f t="shared" si="0"/>
        <v>6.461292258451691E-2</v>
      </c>
    </row>
    <row r="33" spans="2:5" x14ac:dyDescent="0.2">
      <c r="B33" s="27" t="s">
        <v>119</v>
      </c>
      <c r="C33" s="28">
        <v>259</v>
      </c>
      <c r="D33" s="28">
        <v>5228</v>
      </c>
      <c r="E33" s="29">
        <f t="shared" si="0"/>
        <v>4.9540933435348128E-2</v>
      </c>
    </row>
    <row r="34" spans="2:5" x14ac:dyDescent="0.2">
      <c r="B34" s="27" t="s">
        <v>129</v>
      </c>
      <c r="C34" s="28">
        <v>307</v>
      </c>
      <c r="D34" s="28">
        <v>3304</v>
      </c>
      <c r="E34" s="29">
        <f t="shared" si="0"/>
        <v>9.2917675544794187E-2</v>
      </c>
    </row>
    <row r="35" spans="2:5" x14ac:dyDescent="0.2">
      <c r="B35" s="27" t="s">
        <v>121</v>
      </c>
      <c r="C35" s="28">
        <v>268</v>
      </c>
      <c r="D35" s="28">
        <v>1817</v>
      </c>
      <c r="E35" s="29">
        <f t="shared" si="0"/>
        <v>0.14749587231700606</v>
      </c>
    </row>
    <row r="36" spans="2:5" x14ac:dyDescent="0.2">
      <c r="B36" s="27" t="s">
        <v>69</v>
      </c>
      <c r="C36" s="28">
        <v>53</v>
      </c>
      <c r="D36" s="28">
        <v>1186</v>
      </c>
      <c r="E36" s="29">
        <f t="shared" si="0"/>
        <v>4.4688026981450253E-2</v>
      </c>
    </row>
    <row r="37" spans="2:5" x14ac:dyDescent="0.2">
      <c r="B37" s="27" t="s">
        <v>70</v>
      </c>
      <c r="C37" s="28">
        <v>242</v>
      </c>
      <c r="D37" s="28">
        <v>2253</v>
      </c>
      <c r="E37" s="29">
        <f t="shared" si="0"/>
        <v>0.10741233910341766</v>
      </c>
    </row>
    <row r="38" spans="2:5" x14ac:dyDescent="0.2">
      <c r="B38" s="27" t="s">
        <v>71</v>
      </c>
      <c r="C38" s="28">
        <v>310</v>
      </c>
      <c r="D38" s="28">
        <v>4145</v>
      </c>
      <c r="E38" s="29">
        <f t="shared" si="0"/>
        <v>7.478890229191798E-2</v>
      </c>
    </row>
    <row r="39" spans="2:5" x14ac:dyDescent="0.2">
      <c r="B39" s="27" t="s">
        <v>72</v>
      </c>
      <c r="C39" s="28">
        <v>166</v>
      </c>
      <c r="D39" s="28">
        <v>2760</v>
      </c>
      <c r="E39" s="29">
        <f t="shared" si="0"/>
        <v>6.0144927536231886E-2</v>
      </c>
    </row>
    <row r="40" spans="2:5" x14ac:dyDescent="0.2">
      <c r="B40" s="27" t="s">
        <v>73</v>
      </c>
      <c r="C40" s="28">
        <v>115</v>
      </c>
      <c r="D40" s="28">
        <v>4132</v>
      </c>
      <c r="E40" s="29">
        <f t="shared" si="0"/>
        <v>2.7831558567279768E-2</v>
      </c>
    </row>
    <row r="41" spans="2:5" x14ac:dyDescent="0.2">
      <c r="B41" s="27" t="s">
        <v>74</v>
      </c>
      <c r="C41" s="28">
        <v>237</v>
      </c>
      <c r="D41" s="28">
        <v>4657</v>
      </c>
      <c r="E41" s="29">
        <f t="shared" si="0"/>
        <v>5.0891131629804597E-2</v>
      </c>
    </row>
    <row r="42" spans="2:5" x14ac:dyDescent="0.2">
      <c r="B42" s="27" t="s">
        <v>75</v>
      </c>
      <c r="C42" s="28">
        <v>178</v>
      </c>
      <c r="D42" s="28">
        <v>4394</v>
      </c>
      <c r="E42" s="29">
        <f t="shared" si="0"/>
        <v>4.050978607191625E-2</v>
      </c>
    </row>
    <row r="43" spans="2:5" x14ac:dyDescent="0.2">
      <c r="B43" s="27" t="s">
        <v>76</v>
      </c>
      <c r="C43" s="28">
        <v>123</v>
      </c>
      <c r="D43" s="28">
        <v>2900</v>
      </c>
      <c r="E43" s="29">
        <f t="shared" si="0"/>
        <v>4.2413793103448276E-2</v>
      </c>
    </row>
    <row r="44" spans="2:5" x14ac:dyDescent="0.2">
      <c r="B44" s="27" t="s">
        <v>77</v>
      </c>
      <c r="C44" s="28">
        <v>110</v>
      </c>
      <c r="D44" s="28">
        <v>1613</v>
      </c>
      <c r="E44" s="29">
        <f t="shared" si="0"/>
        <v>6.8195908245505268E-2</v>
      </c>
    </row>
    <row r="45" spans="2:5" x14ac:dyDescent="0.2">
      <c r="B45" s="27" t="s">
        <v>78</v>
      </c>
      <c r="C45" s="28">
        <v>581</v>
      </c>
      <c r="D45" s="28">
        <v>2715</v>
      </c>
      <c r="E45" s="29">
        <f t="shared" si="0"/>
        <v>0.2139963167587477</v>
      </c>
    </row>
    <row r="46" spans="2:5" x14ac:dyDescent="0.2">
      <c r="B46" s="27" t="s">
        <v>79</v>
      </c>
      <c r="C46" s="28">
        <v>114</v>
      </c>
      <c r="D46" s="28">
        <v>1893</v>
      </c>
      <c r="E46" s="29">
        <f t="shared" si="0"/>
        <v>6.0221870047543584E-2</v>
      </c>
    </row>
    <row r="47" spans="2:5" x14ac:dyDescent="0.2">
      <c r="B47" s="27" t="s">
        <v>80</v>
      </c>
      <c r="C47" s="28">
        <v>144</v>
      </c>
      <c r="D47" s="28">
        <v>3066</v>
      </c>
      <c r="E47" s="29">
        <f t="shared" si="0"/>
        <v>4.6966731898238745E-2</v>
      </c>
    </row>
    <row r="48" spans="2:5" x14ac:dyDescent="0.2">
      <c r="B48" s="27" t="s">
        <v>81</v>
      </c>
      <c r="C48" s="28">
        <v>33</v>
      </c>
      <c r="D48" s="28">
        <v>849</v>
      </c>
      <c r="E48" s="29">
        <f t="shared" si="0"/>
        <v>3.8869257950530034E-2</v>
      </c>
    </row>
    <row r="49" spans="2:5" x14ac:dyDescent="0.2">
      <c r="B49" s="15"/>
      <c r="C49" s="55">
        <f>SUM(C14:C48)</f>
        <v>8519</v>
      </c>
      <c r="D49" s="55">
        <f>SUM(D14:D48)</f>
        <v>116685</v>
      </c>
      <c r="E49" s="56">
        <f t="shared" si="0"/>
        <v>7.3008527231435055E-2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showGridLines="0" zoomScale="85" zoomScaleNormal="85" workbookViewId="0">
      <selection activeCell="C13" sqref="C13"/>
    </sheetView>
  </sheetViews>
  <sheetFormatPr baseColWidth="10" defaultColWidth="9.140625" defaultRowHeight="15" x14ac:dyDescent="0.25"/>
  <cols>
    <col min="1" max="1" width="4.42578125" customWidth="1"/>
    <col min="2" max="2" width="16.85546875" customWidth="1"/>
    <col min="3" max="3" width="31.140625" customWidth="1"/>
    <col min="4" max="4" width="24.140625" customWidth="1"/>
    <col min="5" max="5" width="12.7109375" customWidth="1"/>
    <col min="7" max="7" width="10.28515625" bestFit="1" customWidth="1"/>
    <col min="8" max="8" width="13.85546875" bestFit="1" customWidth="1"/>
  </cols>
  <sheetData>
    <row r="2" spans="2:8" x14ac:dyDescent="0.25">
      <c r="B2" s="59" t="s">
        <v>82</v>
      </c>
      <c r="C2" s="59"/>
      <c r="D2" s="59"/>
      <c r="E2" s="59"/>
    </row>
    <row r="3" spans="2:8" ht="15" customHeight="1" x14ac:dyDescent="0.25">
      <c r="B3" s="67" t="s">
        <v>83</v>
      </c>
      <c r="C3" s="67"/>
      <c r="D3" s="67"/>
      <c r="E3" s="67"/>
    </row>
    <row r="4" spans="2:8" x14ac:dyDescent="0.25">
      <c r="B4" s="59" t="s">
        <v>1</v>
      </c>
      <c r="C4" s="59"/>
      <c r="D4" s="59"/>
      <c r="E4" s="59"/>
    </row>
    <row r="5" spans="2:8" x14ac:dyDescent="0.25">
      <c r="D5" s="2"/>
      <c r="E5" s="2"/>
    </row>
    <row r="6" spans="2:8" x14ac:dyDescent="0.25">
      <c r="B6" s="23" t="s">
        <v>2</v>
      </c>
      <c r="C6" t="s">
        <v>86</v>
      </c>
      <c r="D6" s="24"/>
    </row>
    <row r="7" spans="2:8" x14ac:dyDescent="0.25">
      <c r="B7" s="23" t="s">
        <v>3</v>
      </c>
      <c r="C7" s="39">
        <v>2016</v>
      </c>
      <c r="D7" s="24"/>
    </row>
    <row r="8" spans="2:8" x14ac:dyDescent="0.25">
      <c r="B8" s="23" t="s">
        <v>4</v>
      </c>
      <c r="C8" t="s">
        <v>123</v>
      </c>
      <c r="D8" s="24"/>
    </row>
    <row r="9" spans="2:8" ht="15" customHeight="1" x14ac:dyDescent="0.25">
      <c r="B9" s="23" t="s">
        <v>6</v>
      </c>
      <c r="C9" s="68" t="s">
        <v>30</v>
      </c>
      <c r="D9" s="68"/>
      <c r="E9" s="68"/>
    </row>
    <row r="10" spans="2:8" ht="15" customHeight="1" x14ac:dyDescent="0.25">
      <c r="B10" s="23" t="s">
        <v>5</v>
      </c>
      <c r="C10" s="66" t="s">
        <v>31</v>
      </c>
      <c r="D10" s="66"/>
      <c r="E10" s="66"/>
    </row>
    <row r="11" spans="2:8" x14ac:dyDescent="0.25">
      <c r="B11" s="23"/>
      <c r="C11" s="66"/>
      <c r="D11" s="66"/>
      <c r="E11" s="66"/>
    </row>
    <row r="13" spans="2:8" ht="30" x14ac:dyDescent="0.25">
      <c r="B13" s="45" t="s">
        <v>32</v>
      </c>
      <c r="C13" s="30" t="s">
        <v>33</v>
      </c>
      <c r="D13" s="30" t="s">
        <v>34</v>
      </c>
      <c r="E13" s="6" t="s">
        <v>35</v>
      </c>
    </row>
    <row r="14" spans="2:8" x14ac:dyDescent="0.25">
      <c r="B14" s="35" t="s">
        <v>84</v>
      </c>
      <c r="C14" s="40">
        <v>56</v>
      </c>
      <c r="D14" s="40">
        <v>4495</v>
      </c>
      <c r="E14" s="42">
        <f>IFERROR(C14/D14,"")</f>
        <v>1.2458286985539488E-2</v>
      </c>
      <c r="G14" s="48"/>
      <c r="H14" s="48"/>
    </row>
    <row r="15" spans="2:8" x14ac:dyDescent="0.25">
      <c r="B15" s="35" t="s">
        <v>85</v>
      </c>
      <c r="C15" s="40">
        <v>1029</v>
      </c>
      <c r="D15" s="40">
        <v>72517</v>
      </c>
      <c r="E15" s="42">
        <f t="shared" ref="E15:E17" si="0">IFERROR(C15/D15,"")</f>
        <v>1.4189776190410524E-2</v>
      </c>
      <c r="G15" s="48"/>
      <c r="H15" s="48"/>
    </row>
    <row r="16" spans="2:8" x14ac:dyDescent="0.25">
      <c r="B16" s="35" t="s">
        <v>48</v>
      </c>
      <c r="C16" s="40">
        <v>10751</v>
      </c>
      <c r="D16" s="40">
        <v>458881</v>
      </c>
      <c r="E16" s="42">
        <f t="shared" si="0"/>
        <v>2.3428732067790996E-2</v>
      </c>
      <c r="G16" s="48"/>
      <c r="H16" s="48"/>
    </row>
    <row r="17" spans="2:8" x14ac:dyDescent="0.25">
      <c r="B17" s="35" t="s">
        <v>49</v>
      </c>
      <c r="C17" s="40">
        <v>9971</v>
      </c>
      <c r="D17" s="40">
        <v>175677</v>
      </c>
      <c r="E17" s="42">
        <f t="shared" si="0"/>
        <v>5.6757572135225441E-2</v>
      </c>
      <c r="G17" s="48"/>
      <c r="H17" s="48"/>
    </row>
    <row r="18" spans="2:8" x14ac:dyDescent="0.25">
      <c r="B18" s="71" t="s">
        <v>10</v>
      </c>
      <c r="C18" s="44">
        <f>SUM(C14:C17)</f>
        <v>21807</v>
      </c>
      <c r="D18" s="44">
        <f>SUM(D14:D17)</f>
        <v>711570</v>
      </c>
      <c r="E18" s="43">
        <f>IFERROR(C18/D18,0)</f>
        <v>3.0646317298368395E-2</v>
      </c>
    </row>
  </sheetData>
  <sortState ref="B22:F25">
    <sortCondition ref="B22:B25"/>
  </sortState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showGridLines="0" zoomScale="85" zoomScaleNormal="85" workbookViewId="0">
      <selection activeCell="C12" sqref="C12"/>
    </sheetView>
  </sheetViews>
  <sheetFormatPr baseColWidth="10" defaultColWidth="9.140625" defaultRowHeight="15" x14ac:dyDescent="0.25"/>
  <cols>
    <col min="1" max="1" width="4.42578125" customWidth="1"/>
    <col min="2" max="2" width="16.28515625" customWidth="1"/>
    <col min="3" max="3" width="46.85546875" customWidth="1"/>
    <col min="4" max="4" width="33.28515625" customWidth="1"/>
    <col min="5" max="5" width="14.140625" customWidth="1"/>
  </cols>
  <sheetData>
    <row r="2" spans="2:6" x14ac:dyDescent="0.25">
      <c r="B2" s="59" t="s">
        <v>36</v>
      </c>
      <c r="C2" s="59"/>
      <c r="D2" s="59"/>
      <c r="E2" s="59"/>
    </row>
    <row r="3" spans="2:6" ht="15" customHeight="1" x14ac:dyDescent="0.25">
      <c r="B3" s="67" t="s">
        <v>37</v>
      </c>
      <c r="C3" s="67"/>
      <c r="D3" s="67"/>
      <c r="E3" s="67"/>
    </row>
    <row r="4" spans="2:6" x14ac:dyDescent="0.25">
      <c r="B4" s="59" t="s">
        <v>1</v>
      </c>
      <c r="C4" s="59"/>
      <c r="D4" s="59"/>
      <c r="E4" s="59"/>
    </row>
    <row r="5" spans="2:6" x14ac:dyDescent="0.25">
      <c r="B5" s="47"/>
      <c r="C5" s="47"/>
      <c r="D5" s="47"/>
      <c r="E5" s="47"/>
    </row>
    <row r="6" spans="2:6" x14ac:dyDescent="0.25">
      <c r="B6" t="s">
        <v>2</v>
      </c>
      <c r="C6" t="s">
        <v>86</v>
      </c>
    </row>
    <row r="7" spans="2:6" x14ac:dyDescent="0.25">
      <c r="B7" t="s">
        <v>3</v>
      </c>
      <c r="C7" s="46">
        <v>2016</v>
      </c>
    </row>
    <row r="8" spans="2:6" x14ac:dyDescent="0.25">
      <c r="B8" t="s">
        <v>4</v>
      </c>
      <c r="C8" t="s">
        <v>123</v>
      </c>
    </row>
    <row r="9" spans="2:6" ht="15" customHeight="1" x14ac:dyDescent="0.25">
      <c r="B9" t="s">
        <v>6</v>
      </c>
      <c r="C9" s="1" t="s">
        <v>38</v>
      </c>
      <c r="D9" s="1"/>
    </row>
    <row r="10" spans="2:6" ht="15.75" customHeight="1" x14ac:dyDescent="0.25">
      <c r="B10" t="s">
        <v>5</v>
      </c>
      <c r="C10" s="63" t="s">
        <v>39</v>
      </c>
      <c r="D10" s="63"/>
      <c r="E10" s="63"/>
    </row>
    <row r="12" spans="2:6" ht="52.5" customHeight="1" x14ac:dyDescent="0.25">
      <c r="B12" s="32" t="s">
        <v>40</v>
      </c>
      <c r="C12" s="33" t="s">
        <v>41</v>
      </c>
      <c r="D12" s="33" t="s">
        <v>42</v>
      </c>
      <c r="E12" s="32" t="s">
        <v>43</v>
      </c>
      <c r="F12" s="34"/>
    </row>
    <row r="13" spans="2:6" x14ac:dyDescent="0.25">
      <c r="B13" s="35">
        <v>102</v>
      </c>
      <c r="C13" s="40">
        <v>13564</v>
      </c>
      <c r="D13" s="40">
        <v>13564</v>
      </c>
      <c r="E13" s="36">
        <f>IFERROR(C13/D13,0)</f>
        <v>1</v>
      </c>
    </row>
    <row r="14" spans="2:6" x14ac:dyDescent="0.25">
      <c r="B14" s="35">
        <v>103</v>
      </c>
      <c r="C14" s="40">
        <v>173307</v>
      </c>
      <c r="D14" s="40">
        <v>173307</v>
      </c>
      <c r="E14" s="36">
        <f>IFERROR(C14/D14,0)</f>
        <v>1</v>
      </c>
    </row>
    <row r="15" spans="2:6" x14ac:dyDescent="0.25">
      <c r="B15" s="70">
        <v>123</v>
      </c>
      <c r="C15" s="40">
        <v>805874</v>
      </c>
      <c r="D15" s="40">
        <v>805874</v>
      </c>
      <c r="E15" s="36">
        <f>IFERROR(C15/D15,0)</f>
        <v>1</v>
      </c>
    </row>
    <row r="16" spans="2:6" x14ac:dyDescent="0.25">
      <c r="B16" s="70">
        <v>144</v>
      </c>
      <c r="C16" s="40">
        <v>2063461</v>
      </c>
      <c r="D16" s="40">
        <v>2063461</v>
      </c>
      <c r="E16" s="36">
        <f>IFERROR(C16/D16,0)</f>
        <v>1</v>
      </c>
    </row>
    <row r="17" spans="2:5" ht="48.75" customHeight="1" x14ac:dyDescent="0.25">
      <c r="B17" s="32" t="s">
        <v>47</v>
      </c>
      <c r="C17" s="19" t="s">
        <v>44</v>
      </c>
      <c r="D17" s="33" t="s">
        <v>45</v>
      </c>
      <c r="E17" s="18" t="s">
        <v>46</v>
      </c>
    </row>
    <row r="18" spans="2:5" x14ac:dyDescent="0.25">
      <c r="B18" s="35">
        <v>102</v>
      </c>
      <c r="C18" s="40">
        <v>4454</v>
      </c>
      <c r="D18" s="40">
        <v>4495</v>
      </c>
      <c r="E18" s="36">
        <f>IFERROR(C18/D18,0)</f>
        <v>0.99087875417130145</v>
      </c>
    </row>
    <row r="19" spans="2:5" x14ac:dyDescent="0.25">
      <c r="B19" s="35">
        <v>103</v>
      </c>
      <c r="C19" s="40">
        <v>70611</v>
      </c>
      <c r="D19" s="40">
        <v>72517</v>
      </c>
      <c r="E19" s="36">
        <f>IFERROR(C19/D19,0)</f>
        <v>0.97371650785333097</v>
      </c>
    </row>
    <row r="20" spans="2:5" x14ac:dyDescent="0.25">
      <c r="B20" s="70">
        <v>123</v>
      </c>
      <c r="C20" s="40">
        <v>412837</v>
      </c>
      <c r="D20" s="40">
        <v>458881</v>
      </c>
      <c r="E20" s="36">
        <f>IFERROR(C20/D20,0)</f>
        <v>0.89966026050326775</v>
      </c>
    </row>
    <row r="21" spans="2:5" x14ac:dyDescent="0.25">
      <c r="B21" s="35">
        <v>144</v>
      </c>
      <c r="C21" s="40">
        <v>141639</v>
      </c>
      <c r="D21" s="40">
        <v>175677</v>
      </c>
      <c r="E21" s="36">
        <f>IFERROR(C21/D21,0)</f>
        <v>0.80624669137109584</v>
      </c>
    </row>
    <row r="24" spans="2:5" x14ac:dyDescent="0.25">
      <c r="B24" s="31"/>
      <c r="C24" s="31"/>
      <c r="D24" s="31"/>
      <c r="E24" s="31"/>
    </row>
    <row r="25" spans="2:5" x14ac:dyDescent="0.25">
      <c r="B25" s="31"/>
      <c r="C25" s="31"/>
      <c r="D25" s="31"/>
      <c r="E25" s="31"/>
    </row>
  </sheetData>
  <autoFilter ref="B12:E16">
    <sortState ref="B13:E16">
      <sortCondition ref="B13:B16"/>
    </sortState>
  </autoFilter>
  <sortState ref="B18:E21">
    <sortCondition ref="B18:B21"/>
  </sortState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2016-03-21T19:29:42Z</dcterms:modified>
</cp:coreProperties>
</file>