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4850" windowHeight="6900"/>
  </bookViews>
  <sheets>
    <sheet name="Anexo F (CSA)" sheetId="8" r:id="rId1"/>
    <sheet name="Anexo G (TEAP)" sheetId="22" r:id="rId2"/>
    <sheet name="Anexo H (DAP)" sheetId="23" r:id="rId3"/>
    <sheet name="Anexo I (CAT)" sheetId="13" r:id="rId4"/>
    <sheet name="Anexo J (AVH)" sheetId="12" r:id="rId5"/>
  </sheets>
  <definedNames>
    <definedName name="_xlnm._FilterDatabase" localSheetId="4" hidden="1">'Anexo J (AVH)'!$B$12:$E$16</definedName>
  </definedNames>
  <calcPr calcId="145621"/>
</workbook>
</file>

<file path=xl/calcChain.xml><?xml version="1.0" encoding="utf-8"?>
<calcChain xmlns="http://schemas.openxmlformats.org/spreadsheetml/2006/main">
  <c r="D49" i="23" l="1"/>
  <c r="C49" i="23"/>
  <c r="E49" i="23" s="1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G120" i="22"/>
  <c r="G119" i="22"/>
  <c r="F119" i="22"/>
  <c r="E119" i="22"/>
  <c r="D119" i="22"/>
  <c r="D120" i="22" s="1"/>
  <c r="G118" i="22"/>
  <c r="F118" i="22"/>
  <c r="F120" i="22" s="1"/>
  <c r="E118" i="22"/>
  <c r="E120" i="22" s="1"/>
  <c r="D118" i="22"/>
  <c r="G117" i="22"/>
  <c r="F117" i="22"/>
  <c r="E117" i="22"/>
  <c r="D117" i="22"/>
  <c r="H116" i="22"/>
  <c r="H115" i="22"/>
  <c r="H117" i="22" s="1"/>
  <c r="G114" i="22"/>
  <c r="F114" i="22"/>
  <c r="E114" i="22"/>
  <c r="D114" i="22"/>
  <c r="H113" i="22"/>
  <c r="H112" i="22"/>
  <c r="H114" i="22" s="1"/>
  <c r="H111" i="22"/>
  <c r="G111" i="22"/>
  <c r="F111" i="22"/>
  <c r="E111" i="22"/>
  <c r="D111" i="22"/>
  <c r="H110" i="22"/>
  <c r="H109" i="22"/>
  <c r="G108" i="22"/>
  <c r="F108" i="22"/>
  <c r="E108" i="22"/>
  <c r="D108" i="22"/>
  <c r="H107" i="22"/>
  <c r="H108" i="22" s="1"/>
  <c r="H106" i="22"/>
  <c r="G105" i="22"/>
  <c r="F105" i="22"/>
  <c r="E105" i="22"/>
  <c r="D105" i="22"/>
  <c r="H104" i="22"/>
  <c r="H103" i="22"/>
  <c r="H105" i="22" s="1"/>
  <c r="G102" i="22"/>
  <c r="F102" i="22"/>
  <c r="E102" i="22"/>
  <c r="D102" i="22"/>
  <c r="H101" i="22"/>
  <c r="H100" i="22"/>
  <c r="H102" i="22" s="1"/>
  <c r="H99" i="22"/>
  <c r="G99" i="22"/>
  <c r="F99" i="22"/>
  <c r="E99" i="22"/>
  <c r="D99" i="22"/>
  <c r="H98" i="22"/>
  <c r="H97" i="22"/>
  <c r="G96" i="22"/>
  <c r="F96" i="22"/>
  <c r="E96" i="22"/>
  <c r="D96" i="22"/>
  <c r="H95" i="22"/>
  <c r="H96" i="22" s="1"/>
  <c r="H94" i="22"/>
  <c r="G93" i="22"/>
  <c r="F93" i="22"/>
  <c r="E93" i="22"/>
  <c r="D93" i="22"/>
  <c r="H92" i="22"/>
  <c r="H91" i="22"/>
  <c r="H93" i="22" s="1"/>
  <c r="G90" i="22"/>
  <c r="F90" i="22"/>
  <c r="E90" i="22"/>
  <c r="D90" i="22"/>
  <c r="H89" i="22"/>
  <c r="H88" i="22"/>
  <c r="H90" i="22" s="1"/>
  <c r="H87" i="22"/>
  <c r="G87" i="22"/>
  <c r="F87" i="22"/>
  <c r="E87" i="22"/>
  <c r="D87" i="22"/>
  <c r="H86" i="22"/>
  <c r="H85" i="22"/>
  <c r="G84" i="22"/>
  <c r="F84" i="22"/>
  <c r="E84" i="22"/>
  <c r="D84" i="22"/>
  <c r="H83" i="22"/>
  <c r="H84" i="22" s="1"/>
  <c r="H82" i="22"/>
  <c r="G81" i="22"/>
  <c r="F81" i="22"/>
  <c r="E81" i="22"/>
  <c r="D81" i="22"/>
  <c r="H80" i="22"/>
  <c r="H79" i="22"/>
  <c r="H81" i="22" s="1"/>
  <c r="G78" i="22"/>
  <c r="F78" i="22"/>
  <c r="E78" i="22"/>
  <c r="D78" i="22"/>
  <c r="H77" i="22"/>
  <c r="H76" i="22"/>
  <c r="H78" i="22" s="1"/>
  <c r="H75" i="22"/>
  <c r="G75" i="22"/>
  <c r="F75" i="22"/>
  <c r="E75" i="22"/>
  <c r="D75" i="22"/>
  <c r="H74" i="22"/>
  <c r="H73" i="22"/>
  <c r="G72" i="22"/>
  <c r="F72" i="22"/>
  <c r="E72" i="22"/>
  <c r="D72" i="22"/>
  <c r="H71" i="22"/>
  <c r="H72" i="22" s="1"/>
  <c r="H70" i="22"/>
  <c r="G69" i="22"/>
  <c r="F69" i="22"/>
  <c r="E69" i="22"/>
  <c r="D69" i="22"/>
  <c r="H68" i="22"/>
  <c r="H67" i="22"/>
  <c r="H69" i="22" s="1"/>
  <c r="G66" i="22"/>
  <c r="F66" i="22"/>
  <c r="E66" i="22"/>
  <c r="D66" i="22"/>
  <c r="H65" i="22"/>
  <c r="H64" i="22"/>
  <c r="H66" i="22" s="1"/>
  <c r="H63" i="22"/>
  <c r="G63" i="22"/>
  <c r="F63" i="22"/>
  <c r="E63" i="22"/>
  <c r="D63" i="22"/>
  <c r="H62" i="22"/>
  <c r="H61" i="22"/>
  <c r="G60" i="22"/>
  <c r="F60" i="22"/>
  <c r="E60" i="22"/>
  <c r="D60" i="22"/>
  <c r="H59" i="22"/>
  <c r="H60" i="22" s="1"/>
  <c r="H58" i="22"/>
  <c r="G57" i="22"/>
  <c r="F57" i="22"/>
  <c r="E57" i="22"/>
  <c r="D57" i="22"/>
  <c r="H56" i="22"/>
  <c r="H55" i="22"/>
  <c r="H57" i="22" s="1"/>
  <c r="G54" i="22"/>
  <c r="F54" i="22"/>
  <c r="E54" i="22"/>
  <c r="D54" i="22"/>
  <c r="H53" i="22"/>
  <c r="H52" i="22"/>
  <c r="H54" i="22" s="1"/>
  <c r="H51" i="22"/>
  <c r="G51" i="22"/>
  <c r="F51" i="22"/>
  <c r="E51" i="22"/>
  <c r="D51" i="22"/>
  <c r="H50" i="22"/>
  <c r="H49" i="22"/>
  <c r="G48" i="22"/>
  <c r="F48" i="22"/>
  <c r="E48" i="22"/>
  <c r="D48" i="22"/>
  <c r="H47" i="22"/>
  <c r="H48" i="22" s="1"/>
  <c r="H46" i="22"/>
  <c r="G45" i="22"/>
  <c r="F45" i="22"/>
  <c r="E45" i="22"/>
  <c r="D45" i="22"/>
  <c r="H44" i="22"/>
  <c r="H43" i="22"/>
  <c r="H45" i="22" s="1"/>
  <c r="G42" i="22"/>
  <c r="F42" i="22"/>
  <c r="E42" i="22"/>
  <c r="D42" i="22"/>
  <c r="H41" i="22"/>
  <c r="H40" i="22"/>
  <c r="H42" i="22" s="1"/>
  <c r="H39" i="22"/>
  <c r="G39" i="22"/>
  <c r="F39" i="22"/>
  <c r="E39" i="22"/>
  <c r="D39" i="22"/>
  <c r="H38" i="22"/>
  <c r="H37" i="22"/>
  <c r="G36" i="22"/>
  <c r="F36" i="22"/>
  <c r="E36" i="22"/>
  <c r="D36" i="22"/>
  <c r="H35" i="22"/>
  <c r="H36" i="22" s="1"/>
  <c r="H34" i="22"/>
  <c r="G33" i="22"/>
  <c r="F33" i="22"/>
  <c r="E33" i="22"/>
  <c r="D33" i="22"/>
  <c r="H32" i="22"/>
  <c r="H31" i="22"/>
  <c r="H33" i="22" s="1"/>
  <c r="G30" i="22"/>
  <c r="F30" i="22"/>
  <c r="E30" i="22"/>
  <c r="D30" i="22"/>
  <c r="H29" i="22"/>
  <c r="H28" i="22"/>
  <c r="H30" i="22" s="1"/>
  <c r="H27" i="22"/>
  <c r="G27" i="22"/>
  <c r="F27" i="22"/>
  <c r="E27" i="22"/>
  <c r="D27" i="22"/>
  <c r="H26" i="22"/>
  <c r="H25" i="22"/>
  <c r="G24" i="22"/>
  <c r="F24" i="22"/>
  <c r="E24" i="22"/>
  <c r="D24" i="22"/>
  <c r="H23" i="22"/>
  <c r="H24" i="22" s="1"/>
  <c r="H22" i="22"/>
  <c r="G21" i="22"/>
  <c r="F21" i="22"/>
  <c r="E21" i="22"/>
  <c r="D21" i="22"/>
  <c r="H20" i="22"/>
  <c r="H19" i="22"/>
  <c r="H21" i="22" s="1"/>
  <c r="G18" i="22"/>
  <c r="F18" i="22"/>
  <c r="E18" i="22"/>
  <c r="D18" i="22"/>
  <c r="H17" i="22"/>
  <c r="H16" i="22"/>
  <c r="H18" i="22" s="1"/>
  <c r="H15" i="22"/>
  <c r="G15" i="22"/>
  <c r="F15" i="22"/>
  <c r="E15" i="22"/>
  <c r="D15" i="22"/>
  <c r="H14" i="22"/>
  <c r="H13" i="22"/>
  <c r="H118" i="22" s="1"/>
  <c r="H119" i="22" l="1"/>
  <c r="H120" i="22" s="1"/>
  <c r="D18" i="13" l="1"/>
  <c r="C18" i="13"/>
  <c r="E17" i="13"/>
  <c r="E16" i="13"/>
  <c r="E15" i="13"/>
  <c r="E14" i="13"/>
  <c r="E21" i="12"/>
  <c r="E20" i="12"/>
  <c r="E19" i="12"/>
  <c r="E18" i="12"/>
  <c r="E16" i="12"/>
  <c r="E15" i="12"/>
  <c r="E14" i="12"/>
  <c r="E13" i="12"/>
  <c r="C53" i="8"/>
  <c r="D53" i="8"/>
  <c r="E34" i="8"/>
  <c r="E35" i="8"/>
  <c r="E36" i="8"/>
  <c r="E37" i="8"/>
  <c r="E38" i="8"/>
  <c r="E18" i="13" l="1"/>
  <c r="E52" i="8"/>
  <c r="E51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9" i="8"/>
  <c r="E40" i="8"/>
  <c r="E41" i="8"/>
  <c r="E42" i="8"/>
  <c r="E43" i="8"/>
  <c r="E44" i="8"/>
  <c r="E45" i="8"/>
  <c r="E46" i="8"/>
  <c r="E47" i="8"/>
  <c r="E48" i="8"/>
  <c r="E49" i="8"/>
  <c r="E50" i="8"/>
  <c r="E14" i="8"/>
  <c r="E53" i="8" l="1"/>
</calcChain>
</file>

<file path=xl/sharedStrings.xml><?xml version="1.0" encoding="utf-8"?>
<sst xmlns="http://schemas.openxmlformats.org/spreadsheetml/2006/main" count="310" uniqueCount="131">
  <si>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</si>
  <si>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</si>
  <si>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</si>
  <si>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</si>
  <si>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</si>
  <si>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</si>
  <si>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</si>
  <si>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</si>
  <si>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</si>
  <si>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</si>
  <si>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</si>
  <si>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</si>
  <si>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</si>
  <si>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</si>
  <si>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</si>
  <si>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</si>
  <si>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</si>
  <si>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</si>
  <si>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</si>
  <si>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</si>
  <si>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</si>
  <si>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</si>
  <si>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</si>
  <si>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</si>
  <si>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</si>
  <si>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</si>
  <si>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</si>
  <si>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</si>
  <si>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</si>
  <si>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</si>
  <si>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</si>
  <si>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</si>
  <si>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</si>
  <si>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</si>
  <si>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</si>
  <si>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</si>
  <si>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</si>
  <si>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</si>
  <si>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</si>
  <si>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</si>
  <si>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</si>
  <si>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</si>
  <si>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</si>
  <si>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</si>
  <si>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</si>
  <si>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</si>
  <si>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</si>
  <si>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</si>
  <si>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</si>
  <si>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IVR 144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</si>
  <si>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</si>
  <si>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</si>
  <si>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</si>
  <si>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</si>
  <si>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</si>
  <si>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</si>
  <si>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</si>
  <si>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</si>
  <si>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</si>
  <si>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</si>
  <si>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</si>
  <si>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</si>
  <si>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</si>
  <si>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</si>
  <si>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</si>
  <si>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</si>
  <si>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</si>
  <si>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</si>
  <si>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</si>
  <si>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</si>
  <si>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</si>
  <si>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</si>
  <si>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</si>
  <si>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</si>
  <si>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</si>
  <si>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</si>
  <si>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</si>
  <si>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</si>
  <si>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</si>
  <si>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</si>
  <si>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</si>
  <si>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</si>
  <si>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</si>
  <si>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</si>
  <si>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</si>
  <si>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</si>
  <si>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</si>
  <si>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</si>
  <si>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</si>
  <si>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</si>
  <si>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</si>
  <si>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TP_Primavera</t>
  </si>
  <si>
    <t>TP_Open Angamos</t>
  </si>
  <si>
    <t>TP Centro de Lima</t>
  </si>
  <si>
    <t>TP Fiori</t>
  </si>
  <si>
    <t>TP Chorrillos</t>
  </si>
  <si>
    <t>TP Huacho</t>
  </si>
  <si>
    <t>TP La Molina</t>
  </si>
  <si>
    <t>TP La Victoria</t>
  </si>
  <si>
    <t>TP Minka1</t>
  </si>
  <si>
    <t>TP Miraflores</t>
  </si>
  <si>
    <t>TP Jockey Plaza</t>
  </si>
  <si>
    <t>TP Mega Plaza</t>
  </si>
  <si>
    <t>TP Open Plaza</t>
  </si>
  <si>
    <t>TP_NS Real Plaza / Primavera</t>
  </si>
  <si>
    <t>TP Plaza Republica</t>
  </si>
  <si>
    <t>TP San Miguel</t>
  </si>
  <si>
    <t>TP Santa Anita</t>
  </si>
  <si>
    <t>TP San Borja</t>
  </si>
  <si>
    <t>TP Surco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</si>
  <si>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</si>
  <si>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</si>
  <si>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</si>
  <si>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</si>
  <si>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</si>
  <si>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</si>
  <si>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</si>
  <si>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</si>
  <si>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</si>
  <si>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</si>
  <si>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</si>
  <si>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</si>
  <si>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</si>
  <si>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</si>
  <si>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</si>
  <si>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</si>
  <si>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</si>
  <si>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TP Minka2</t>
  </si>
  <si>
    <t>Agosto</t>
  </si>
  <si>
    <t>TP_Cono Norte</t>
  </si>
  <si>
    <t>TP_Larco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</si>
</sst>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.000%"/>
    <numFmt numFmtId="167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0" fontId="0" fillId="0" borderId="1" xfId="1" applyNumberFormat="1" applyFont="1" applyBorder="1" applyAlignment="1">
      <alignment horizontal="center" vertical="center"/>
    </xf>
    <xf numFmtId="165" fontId="0" fillId="0" borderId="0" xfId="3" applyNumberFormat="1" applyFont="1"/>
    <xf numFmtId="3" fontId="1" fillId="2" borderId="2" xfId="3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166" fontId="1" fillId="2" borderId="2" xfId="1" applyNumberFormat="1" applyFon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4">
    <cellStyle name="Comma 2" xfId="2"/>
    <cellStyle name="Millares 2" xf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showGridLines="0" tabSelected="1" zoomScale="85" zoomScaleNormal="85" workbookViewId="0"/>
  </sheetViews>
  <sheetFormatPr baseColWidth="10" defaultColWidth="9.140625" defaultRowHeight="15" x14ac:dyDescent="0.25"/>
  <cols>
    <col min="1" max="1" width="8.42578125" style="44" customWidth="1"/>
    <col min="2" max="2" width="25.85546875" bestFit="1" customWidth="1"/>
    <col min="3" max="4" width="23" customWidth="1"/>
    <col min="5" max="5" width="14.140625" customWidth="1"/>
  </cols>
  <sheetData>
    <row r="2" spans="1:5" x14ac:dyDescent="0.25">
      <c r="B2" s="62" t="s">
        <v>28</v>
      </c>
      <c r="C2" s="62"/>
      <c r="D2" s="62"/>
      <c r="E2" s="62"/>
    </row>
    <row r="3" spans="1:5" x14ac:dyDescent="0.25">
      <c r="B3" s="63" t="s">
        <v>0</v>
      </c>
      <c r="C3" s="63"/>
      <c r="D3" s="63"/>
      <c r="E3" s="63"/>
    </row>
    <row r="4" spans="1:5" x14ac:dyDescent="0.25">
      <c r="B4" s="62" t="s">
        <v>1</v>
      </c>
      <c r="C4" s="62"/>
      <c r="D4" s="62"/>
      <c r="E4" s="62"/>
    </row>
    <row r="5" spans="1:5" x14ac:dyDescent="0.25">
      <c r="B5" s="18"/>
      <c r="C5" s="18"/>
      <c r="D5" s="18"/>
      <c r="E5" s="18"/>
    </row>
    <row r="6" spans="1:5" x14ac:dyDescent="0.25">
      <c r="B6" t="s">
        <v>2</v>
      </c>
      <c r="C6" t="s">
        <v>86</v>
      </c>
    </row>
    <row r="7" spans="1:5" x14ac:dyDescent="0.25">
      <c r="B7" t="s">
        <v>3</v>
      </c>
      <c r="C7" s="16">
        <v>2016</v>
      </c>
    </row>
    <row r="8" spans="1:5" x14ac:dyDescent="0.25">
      <c r="B8" t="s">
        <v>4</v>
      </c>
      <c r="C8" t="s">
        <v>128</v>
      </c>
    </row>
    <row r="9" spans="1:5" x14ac:dyDescent="0.25">
      <c r="B9" t="s">
        <v>6</v>
      </c>
      <c r="C9" s="60" t="s">
        <v>7</v>
      </c>
      <c r="D9" s="60"/>
    </row>
    <row r="10" spans="1:5" x14ac:dyDescent="0.25">
      <c r="B10" t="s">
        <v>5</v>
      </c>
      <c r="C10" s="61" t="s">
        <v>8</v>
      </c>
      <c r="D10" s="61"/>
    </row>
    <row r="11" spans="1:5" x14ac:dyDescent="0.25">
      <c r="C11" s="61"/>
      <c r="D11" s="61"/>
    </row>
    <row r="13" spans="1:5" ht="50.25" customHeight="1" x14ac:dyDescent="0.25">
      <c r="B13" s="46" t="s">
        <v>9</v>
      </c>
      <c r="C13" s="33" t="s">
        <v>11</v>
      </c>
      <c r="D13" s="33" t="s">
        <v>12</v>
      </c>
      <c r="E13" s="46" t="s">
        <v>13</v>
      </c>
    </row>
    <row r="14" spans="1:5" x14ac:dyDescent="0.25">
      <c r="A14" s="45"/>
      <c r="B14" s="3" t="s">
        <v>93</v>
      </c>
      <c r="C14" s="21">
        <v>0</v>
      </c>
      <c r="D14" s="22">
        <v>336</v>
      </c>
      <c r="E14" s="7">
        <f>IFERROR(C14/D14,0)</f>
        <v>0</v>
      </c>
    </row>
    <row r="15" spans="1:5" x14ac:dyDescent="0.25">
      <c r="A15" s="45"/>
      <c r="B15" s="3" t="s">
        <v>94</v>
      </c>
      <c r="C15" s="21">
        <v>0</v>
      </c>
      <c r="D15" s="22">
        <v>252</v>
      </c>
      <c r="E15" s="7">
        <f t="shared" ref="E15:E53" si="0">IFERROR(C15/D15,0)</f>
        <v>0</v>
      </c>
    </row>
    <row r="16" spans="1:5" x14ac:dyDescent="0.25">
      <c r="A16" s="45"/>
      <c r="B16" s="3" t="s">
        <v>95</v>
      </c>
      <c r="C16" s="21">
        <v>0</v>
      </c>
      <c r="D16" s="22">
        <v>341</v>
      </c>
      <c r="E16" s="7">
        <f t="shared" si="0"/>
        <v>0</v>
      </c>
    </row>
    <row r="17" spans="1:5" x14ac:dyDescent="0.25">
      <c r="A17" s="45"/>
      <c r="B17" s="3" t="s">
        <v>96</v>
      </c>
      <c r="C17" s="21">
        <v>0</v>
      </c>
      <c r="D17" s="22">
        <v>253</v>
      </c>
      <c r="E17" s="7">
        <f t="shared" si="0"/>
        <v>0</v>
      </c>
    </row>
    <row r="18" spans="1:5" x14ac:dyDescent="0.25">
      <c r="A18" s="45"/>
      <c r="B18" s="3" t="s">
        <v>97</v>
      </c>
      <c r="C18" s="21">
        <v>2.25</v>
      </c>
      <c r="D18" s="22">
        <v>264</v>
      </c>
      <c r="E18" s="7">
        <f t="shared" si="0"/>
        <v>8.5227272727272721E-3</v>
      </c>
    </row>
    <row r="19" spans="1:5" x14ac:dyDescent="0.25">
      <c r="A19" s="45"/>
      <c r="B19" s="3" t="s">
        <v>98</v>
      </c>
      <c r="C19" s="21">
        <v>0</v>
      </c>
      <c r="D19" s="22">
        <v>238</v>
      </c>
      <c r="E19" s="7">
        <f t="shared" si="0"/>
        <v>0</v>
      </c>
    </row>
    <row r="20" spans="1:5" x14ac:dyDescent="0.25">
      <c r="A20" s="45"/>
      <c r="B20" s="3" t="s">
        <v>99</v>
      </c>
      <c r="C20" s="21">
        <v>0</v>
      </c>
      <c r="D20" s="22">
        <v>336</v>
      </c>
      <c r="E20" s="7">
        <f t="shared" si="0"/>
        <v>0</v>
      </c>
    </row>
    <row r="21" spans="1:5" x14ac:dyDescent="0.25">
      <c r="A21" s="45"/>
      <c r="B21" s="3" t="s">
        <v>127</v>
      </c>
      <c r="C21" s="21">
        <v>0</v>
      </c>
      <c r="D21" s="22">
        <v>336</v>
      </c>
      <c r="E21" s="7">
        <f t="shared" si="0"/>
        <v>0</v>
      </c>
    </row>
    <row r="22" spans="1:5" x14ac:dyDescent="0.25">
      <c r="A22" s="45"/>
      <c r="B22" s="3" t="s">
        <v>100</v>
      </c>
      <c r="C22" s="21">
        <v>0</v>
      </c>
      <c r="D22" s="22">
        <v>264</v>
      </c>
      <c r="E22" s="7">
        <f t="shared" si="0"/>
        <v>0</v>
      </c>
    </row>
    <row r="23" spans="1:5" x14ac:dyDescent="0.25">
      <c r="A23" s="45"/>
      <c r="B23" s="3" t="s">
        <v>101</v>
      </c>
      <c r="C23" s="21">
        <v>0</v>
      </c>
      <c r="D23" s="22">
        <v>341</v>
      </c>
      <c r="E23" s="7">
        <f t="shared" si="0"/>
        <v>0</v>
      </c>
    </row>
    <row r="24" spans="1:5" x14ac:dyDescent="0.25">
      <c r="A24" s="45"/>
      <c r="B24" s="3" t="s">
        <v>102</v>
      </c>
      <c r="C24" s="21">
        <v>0.98333333333333328</v>
      </c>
      <c r="D24" s="22">
        <v>372</v>
      </c>
      <c r="E24" s="7">
        <f t="shared" si="0"/>
        <v>2.6433691756272402E-3</v>
      </c>
    </row>
    <row r="25" spans="1:5" x14ac:dyDescent="0.25">
      <c r="A25" s="45"/>
      <c r="B25" s="3" t="s">
        <v>103</v>
      </c>
      <c r="C25" s="21">
        <v>0</v>
      </c>
      <c r="D25" s="22">
        <v>372</v>
      </c>
      <c r="E25" s="7">
        <f t="shared" si="0"/>
        <v>0</v>
      </c>
    </row>
    <row r="26" spans="1:5" x14ac:dyDescent="0.25">
      <c r="A26" s="45"/>
      <c r="B26" s="3" t="s">
        <v>104</v>
      </c>
      <c r="C26" s="21">
        <v>0</v>
      </c>
      <c r="D26" s="22">
        <v>372</v>
      </c>
      <c r="E26" s="7">
        <f t="shared" si="0"/>
        <v>0</v>
      </c>
    </row>
    <row r="27" spans="1:5" x14ac:dyDescent="0.25">
      <c r="A27" s="45"/>
      <c r="B27" s="3" t="s">
        <v>105</v>
      </c>
      <c r="C27" s="21">
        <v>0</v>
      </c>
      <c r="D27" s="22">
        <v>264</v>
      </c>
      <c r="E27" s="7">
        <f t="shared" si="0"/>
        <v>0</v>
      </c>
    </row>
    <row r="28" spans="1:5" x14ac:dyDescent="0.25">
      <c r="A28" s="45"/>
      <c r="B28" s="3" t="s">
        <v>106</v>
      </c>
      <c r="C28" s="21">
        <v>0</v>
      </c>
      <c r="D28" s="22">
        <v>285</v>
      </c>
      <c r="E28" s="7">
        <f t="shared" si="0"/>
        <v>0</v>
      </c>
    </row>
    <row r="29" spans="1:5" x14ac:dyDescent="0.25">
      <c r="A29" s="45"/>
      <c r="B29" s="3" t="s">
        <v>107</v>
      </c>
      <c r="C29" s="21">
        <v>0</v>
      </c>
      <c r="D29" s="22">
        <v>238</v>
      </c>
      <c r="E29" s="7">
        <f t="shared" si="0"/>
        <v>0</v>
      </c>
    </row>
    <row r="30" spans="1:5" x14ac:dyDescent="0.25">
      <c r="A30" s="45"/>
      <c r="B30" s="3" t="s">
        <v>108</v>
      </c>
      <c r="C30" s="21">
        <v>0</v>
      </c>
      <c r="D30" s="22">
        <v>264</v>
      </c>
      <c r="E30" s="7">
        <f t="shared" si="0"/>
        <v>0</v>
      </c>
    </row>
    <row r="31" spans="1:5" x14ac:dyDescent="0.25">
      <c r="A31" s="45"/>
      <c r="B31" s="3" t="s">
        <v>109</v>
      </c>
      <c r="C31" s="21">
        <v>0</v>
      </c>
      <c r="D31" s="22">
        <v>264</v>
      </c>
      <c r="E31" s="7">
        <f t="shared" si="0"/>
        <v>0</v>
      </c>
    </row>
    <row r="32" spans="1:5" x14ac:dyDescent="0.25">
      <c r="A32" s="45"/>
      <c r="B32" s="3" t="s">
        <v>110</v>
      </c>
      <c r="C32" s="21">
        <v>0</v>
      </c>
      <c r="D32" s="22">
        <v>253</v>
      </c>
      <c r="E32" s="7">
        <f t="shared" si="0"/>
        <v>0</v>
      </c>
    </row>
    <row r="33" spans="1:5" x14ac:dyDescent="0.25">
      <c r="A33" s="45"/>
      <c r="B33" s="3" t="s">
        <v>111</v>
      </c>
      <c r="C33" s="21">
        <v>0</v>
      </c>
      <c r="D33" s="22">
        <v>253</v>
      </c>
      <c r="E33" s="7">
        <f t="shared" si="0"/>
        <v>0</v>
      </c>
    </row>
    <row r="34" spans="1:5" x14ac:dyDescent="0.25">
      <c r="A34" s="45"/>
      <c r="B34" s="3" t="s">
        <v>112</v>
      </c>
      <c r="C34" s="21">
        <v>0</v>
      </c>
      <c r="D34" s="22">
        <v>254</v>
      </c>
      <c r="E34" s="7">
        <f t="shared" si="0"/>
        <v>0</v>
      </c>
    </row>
    <row r="35" spans="1:5" x14ac:dyDescent="0.25">
      <c r="A35" s="45"/>
      <c r="B35" s="3" t="s">
        <v>113</v>
      </c>
      <c r="C35" s="21">
        <v>0</v>
      </c>
      <c r="D35" s="22">
        <v>232</v>
      </c>
      <c r="E35" s="7">
        <f t="shared" si="0"/>
        <v>0</v>
      </c>
    </row>
    <row r="36" spans="1:5" x14ac:dyDescent="0.25">
      <c r="A36" s="45"/>
      <c r="B36" s="3" t="s">
        <v>114</v>
      </c>
      <c r="C36" s="21">
        <v>0</v>
      </c>
      <c r="D36" s="22">
        <v>210</v>
      </c>
      <c r="E36" s="7">
        <f t="shared" si="0"/>
        <v>0</v>
      </c>
    </row>
    <row r="37" spans="1:5" x14ac:dyDescent="0.25">
      <c r="A37" s="45"/>
      <c r="B37" s="3" t="s">
        <v>115</v>
      </c>
      <c r="C37" s="21">
        <v>0</v>
      </c>
      <c r="D37" s="22">
        <v>254</v>
      </c>
      <c r="E37" s="7">
        <f t="shared" si="0"/>
        <v>0</v>
      </c>
    </row>
    <row r="38" spans="1:5" x14ac:dyDescent="0.25">
      <c r="A38" s="45"/>
      <c r="B38" s="3" t="s">
        <v>116</v>
      </c>
      <c r="C38" s="21">
        <v>1.5166666666666666</v>
      </c>
      <c r="D38" s="22">
        <v>232</v>
      </c>
      <c r="E38" s="7">
        <f t="shared" si="0"/>
        <v>6.5373563218390799E-3</v>
      </c>
    </row>
    <row r="39" spans="1:5" x14ac:dyDescent="0.25">
      <c r="A39" s="45"/>
      <c r="B39" s="3" t="s">
        <v>117</v>
      </c>
      <c r="C39" s="21">
        <v>0</v>
      </c>
      <c r="D39" s="22">
        <v>232</v>
      </c>
      <c r="E39" s="7">
        <f t="shared" si="0"/>
        <v>0</v>
      </c>
    </row>
    <row r="40" spans="1:5" x14ac:dyDescent="0.25">
      <c r="A40" s="45"/>
      <c r="B40" s="3" t="s">
        <v>118</v>
      </c>
      <c r="C40" s="21">
        <v>0</v>
      </c>
      <c r="D40" s="22">
        <v>232</v>
      </c>
      <c r="E40" s="7">
        <f t="shared" si="0"/>
        <v>0</v>
      </c>
    </row>
    <row r="41" spans="1:5" x14ac:dyDescent="0.25">
      <c r="A41" s="45"/>
      <c r="B41" s="3" t="s">
        <v>119</v>
      </c>
      <c r="C41" s="21">
        <v>0</v>
      </c>
      <c r="D41" s="22">
        <v>232</v>
      </c>
      <c r="E41" s="7">
        <f t="shared" si="0"/>
        <v>0</v>
      </c>
    </row>
    <row r="42" spans="1:5" x14ac:dyDescent="0.25">
      <c r="A42" s="45"/>
      <c r="B42" s="3" t="s">
        <v>120</v>
      </c>
      <c r="C42" s="21">
        <v>0</v>
      </c>
      <c r="D42" s="22">
        <v>232</v>
      </c>
      <c r="E42" s="7">
        <f t="shared" si="0"/>
        <v>0</v>
      </c>
    </row>
    <row r="43" spans="1:5" x14ac:dyDescent="0.25">
      <c r="A43" s="45"/>
      <c r="B43" s="3" t="s">
        <v>121</v>
      </c>
      <c r="C43" s="21">
        <v>3.0166666666666666</v>
      </c>
      <c r="D43" s="22">
        <v>221</v>
      </c>
      <c r="E43" s="7">
        <f t="shared" si="0"/>
        <v>1.3650075414781297E-2</v>
      </c>
    </row>
    <row r="44" spans="1:5" x14ac:dyDescent="0.25">
      <c r="A44" s="45"/>
      <c r="B44" s="3" t="s">
        <v>122</v>
      </c>
      <c r="C44" s="21">
        <v>0</v>
      </c>
      <c r="D44" s="22">
        <v>240</v>
      </c>
      <c r="E44" s="7">
        <f t="shared" si="0"/>
        <v>0</v>
      </c>
    </row>
    <row r="45" spans="1:5" x14ac:dyDescent="0.25">
      <c r="A45" s="45"/>
      <c r="B45" s="3" t="s">
        <v>123</v>
      </c>
      <c r="C45" s="21">
        <v>0</v>
      </c>
      <c r="D45" s="22">
        <v>232</v>
      </c>
      <c r="E45" s="7">
        <f t="shared" si="0"/>
        <v>0</v>
      </c>
    </row>
    <row r="46" spans="1:5" x14ac:dyDescent="0.25">
      <c r="A46" s="45"/>
      <c r="B46" s="3" t="s">
        <v>124</v>
      </c>
      <c r="C46" s="21">
        <v>0</v>
      </c>
      <c r="D46" s="22">
        <v>254</v>
      </c>
      <c r="E46" s="7">
        <f t="shared" si="0"/>
        <v>0</v>
      </c>
    </row>
    <row r="47" spans="1:5" x14ac:dyDescent="0.25">
      <c r="A47" s="45"/>
      <c r="B47" s="3" t="s">
        <v>125</v>
      </c>
      <c r="C47" s="21">
        <v>0</v>
      </c>
      <c r="D47" s="22">
        <v>232</v>
      </c>
      <c r="E47" s="7">
        <f t="shared" si="0"/>
        <v>0</v>
      </c>
    </row>
    <row r="48" spans="1:5" x14ac:dyDescent="0.25">
      <c r="A48" s="45"/>
      <c r="B48" s="3" t="s">
        <v>126</v>
      </c>
      <c r="C48" s="21">
        <v>0</v>
      </c>
      <c r="D48" s="22">
        <v>232</v>
      </c>
      <c r="E48" s="7">
        <f t="shared" si="0"/>
        <v>0</v>
      </c>
    </row>
    <row r="49" spans="1:5" x14ac:dyDescent="0.25">
      <c r="A49" s="45"/>
      <c r="B49" s="3" t="s">
        <v>48</v>
      </c>
      <c r="C49" s="21">
        <v>0</v>
      </c>
      <c r="D49" s="22">
        <v>558</v>
      </c>
      <c r="E49" s="7">
        <f t="shared" si="0"/>
        <v>0</v>
      </c>
    </row>
    <row r="50" spans="1:5" x14ac:dyDescent="0.25">
      <c r="A50" s="45"/>
      <c r="B50" s="3" t="s">
        <v>49</v>
      </c>
      <c r="C50" s="21">
        <v>0</v>
      </c>
      <c r="D50" s="22">
        <v>558</v>
      </c>
      <c r="E50" s="7">
        <f t="shared" si="0"/>
        <v>0</v>
      </c>
    </row>
    <row r="51" spans="1:5" x14ac:dyDescent="0.25">
      <c r="A51" s="45"/>
      <c r="B51" s="3" t="s">
        <v>84</v>
      </c>
      <c r="C51" s="21">
        <v>0</v>
      </c>
      <c r="D51" s="22">
        <v>558</v>
      </c>
      <c r="E51" s="7">
        <f t="shared" si="0"/>
        <v>0</v>
      </c>
    </row>
    <row r="52" spans="1:5" x14ac:dyDescent="0.25">
      <c r="A52" s="45"/>
      <c r="B52" s="3" t="s">
        <v>85</v>
      </c>
      <c r="C52" s="21">
        <v>0</v>
      </c>
      <c r="D52" s="22">
        <v>558</v>
      </c>
      <c r="E52" s="7">
        <f t="shared" si="0"/>
        <v>0</v>
      </c>
    </row>
    <row r="53" spans="1:5" x14ac:dyDescent="0.25">
      <c r="B53" s="4" t="s">
        <v>10</v>
      </c>
      <c r="C53" s="23">
        <f>SUM(C14:C52)</f>
        <v>7.7666666666666666</v>
      </c>
      <c r="D53" s="40">
        <f>SUM(D14:D52)</f>
        <v>11651</v>
      </c>
      <c r="E53" s="53">
        <f t="shared" si="0"/>
        <v>6.666094469716476E-4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zoomScale="85" zoomScaleNormal="85" workbookViewId="0"/>
  </sheetViews>
  <sheetFormatPr baseColWidth="10" defaultColWidth="9.140625" defaultRowHeight="15" x14ac:dyDescent="0.25"/>
  <cols>
    <col min="1" max="1" width="5.28515625" customWidth="1"/>
    <col min="2" max="2" width="20.42578125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62" t="s">
        <v>29</v>
      </c>
      <c r="C2" s="62"/>
      <c r="D2" s="62"/>
      <c r="E2" s="62"/>
      <c r="F2" s="62"/>
      <c r="G2" s="62"/>
      <c r="H2" s="62"/>
      <c r="K2" s="57"/>
    </row>
    <row r="3" spans="2:13" x14ac:dyDescent="0.25">
      <c r="B3" s="63" t="s">
        <v>14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2:13" x14ac:dyDescent="0.25">
      <c r="B4" s="62" t="s">
        <v>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6" spans="2:13" x14ac:dyDescent="0.25">
      <c r="B6" t="s">
        <v>2</v>
      </c>
      <c r="C6" t="s">
        <v>86</v>
      </c>
    </row>
    <row r="7" spans="2:13" x14ac:dyDescent="0.25">
      <c r="B7" t="s">
        <v>3</v>
      </c>
      <c r="C7" s="56">
        <v>2016</v>
      </c>
    </row>
    <row r="8" spans="2:13" x14ac:dyDescent="0.25">
      <c r="B8" t="s">
        <v>4</v>
      </c>
      <c r="C8" t="s">
        <v>128</v>
      </c>
    </row>
    <row r="9" spans="2:13" ht="15" customHeight="1" x14ac:dyDescent="0.25">
      <c r="B9" t="s">
        <v>6</v>
      </c>
      <c r="C9" s="60" t="s">
        <v>15</v>
      </c>
      <c r="D9" s="60"/>
      <c r="E9" s="60"/>
      <c r="F9" s="60"/>
      <c r="I9" s="2"/>
      <c r="J9" s="1"/>
      <c r="K9" s="1"/>
      <c r="L9" s="1"/>
    </row>
    <row r="10" spans="2:13" ht="15" customHeight="1" x14ac:dyDescent="0.25">
      <c r="B10" t="s">
        <v>5</v>
      </c>
      <c r="C10" s="66" t="s">
        <v>16</v>
      </c>
      <c r="D10" s="66"/>
      <c r="E10" s="66"/>
      <c r="F10" s="66"/>
      <c r="G10" s="5"/>
      <c r="I10" s="67"/>
      <c r="J10" s="67"/>
      <c r="K10" s="67"/>
      <c r="L10" s="67"/>
      <c r="M10" s="5"/>
    </row>
    <row r="12" spans="2:13" x14ac:dyDescent="0.25">
      <c r="B12" s="68" t="s">
        <v>9</v>
      </c>
      <c r="C12" s="68"/>
      <c r="D12" s="58" t="s">
        <v>50</v>
      </c>
      <c r="E12" s="58" t="s">
        <v>20</v>
      </c>
      <c r="F12" s="24" t="s">
        <v>51</v>
      </c>
      <c r="G12" s="24" t="s">
        <v>52</v>
      </c>
      <c r="H12" s="24" t="s">
        <v>53</v>
      </c>
    </row>
    <row r="13" spans="2:13" x14ac:dyDescent="0.25">
      <c r="B13" s="64" t="s">
        <v>54</v>
      </c>
      <c r="C13" s="8" t="s">
        <v>17</v>
      </c>
      <c r="D13" s="9">
        <v>78</v>
      </c>
      <c r="E13" s="9">
        <v>41</v>
      </c>
      <c r="F13" s="9">
        <v>932</v>
      </c>
      <c r="G13" s="9">
        <v>1098</v>
      </c>
      <c r="H13" s="10">
        <f>SUM(D13:G13)</f>
        <v>2149</v>
      </c>
    </row>
    <row r="14" spans="2:13" x14ac:dyDescent="0.25">
      <c r="B14" s="64"/>
      <c r="C14" s="8" t="s">
        <v>18</v>
      </c>
      <c r="D14" s="9">
        <v>163</v>
      </c>
      <c r="E14" s="9">
        <v>136</v>
      </c>
      <c r="F14" s="9">
        <v>3086</v>
      </c>
      <c r="G14" s="9">
        <v>1973</v>
      </c>
      <c r="H14" s="10">
        <f>SUM(D14:G14)</f>
        <v>5358</v>
      </c>
    </row>
    <row r="15" spans="2:13" x14ac:dyDescent="0.25">
      <c r="B15" s="64"/>
      <c r="C15" s="8" t="s">
        <v>19</v>
      </c>
      <c r="D15" s="11">
        <f>IFERROR((D13/D14),0)</f>
        <v>0.4785276073619632</v>
      </c>
      <c r="E15" s="11">
        <f>IFERROR((E13/E14),0)</f>
        <v>0.3014705882352941</v>
      </c>
      <c r="F15" s="11">
        <f>IFERROR((F13/F14),0)</f>
        <v>0.30200907323395981</v>
      </c>
      <c r="G15" s="11">
        <f>IFERROR((G13/G14),0)</f>
        <v>0.55651292448048661</v>
      </c>
      <c r="H15" s="11">
        <f t="shared" ref="H15" si="0">IFERROR((H13/H14),0)</f>
        <v>0.40108249346771185</v>
      </c>
    </row>
    <row r="16" spans="2:13" x14ac:dyDescent="0.25">
      <c r="B16" s="64" t="s">
        <v>55</v>
      </c>
      <c r="C16" s="8" t="s">
        <v>17</v>
      </c>
      <c r="D16" s="9">
        <v>35</v>
      </c>
      <c r="E16" s="9">
        <v>29</v>
      </c>
      <c r="F16" s="9">
        <v>3872</v>
      </c>
      <c r="G16" s="9">
        <v>1645</v>
      </c>
      <c r="H16" s="10">
        <f>SUM(D16:G16)</f>
        <v>5581</v>
      </c>
    </row>
    <row r="17" spans="2:8" x14ac:dyDescent="0.25">
      <c r="B17" s="64"/>
      <c r="C17" s="8" t="s">
        <v>18</v>
      </c>
      <c r="D17" s="9">
        <v>82</v>
      </c>
      <c r="E17" s="9">
        <v>74</v>
      </c>
      <c r="F17" s="9">
        <v>8045</v>
      </c>
      <c r="G17" s="9">
        <v>1779</v>
      </c>
      <c r="H17" s="10">
        <f>SUM(D17:G17)</f>
        <v>9980</v>
      </c>
    </row>
    <row r="18" spans="2:8" x14ac:dyDescent="0.25">
      <c r="B18" s="64"/>
      <c r="C18" s="8" t="s">
        <v>19</v>
      </c>
      <c r="D18" s="11">
        <f>IFERROR((D16/D17),0)</f>
        <v>0.42682926829268292</v>
      </c>
      <c r="E18" s="11">
        <f>IFERROR((E16/E17),0)</f>
        <v>0.39189189189189189</v>
      </c>
      <c r="F18" s="11">
        <f>IFERROR((F16/F17),0)</f>
        <v>0.48129272840273463</v>
      </c>
      <c r="G18" s="11">
        <f>IFERROR((G16/G17),0)</f>
        <v>0.92467678471051151</v>
      </c>
      <c r="H18" s="11">
        <f t="shared" ref="H18" si="1">IFERROR((H16/H17),0)</f>
        <v>0.5592184368737475</v>
      </c>
    </row>
    <row r="19" spans="2:8" x14ac:dyDescent="0.25">
      <c r="B19" s="64" t="s">
        <v>56</v>
      </c>
      <c r="C19" s="8" t="s">
        <v>17</v>
      </c>
      <c r="D19" s="9">
        <v>44</v>
      </c>
      <c r="E19" s="9">
        <v>64</v>
      </c>
      <c r="F19" s="9">
        <v>929</v>
      </c>
      <c r="G19" s="9">
        <v>202</v>
      </c>
      <c r="H19" s="10">
        <f>SUM(D19:G19)</f>
        <v>1239</v>
      </c>
    </row>
    <row r="20" spans="2:8" x14ac:dyDescent="0.25">
      <c r="B20" s="64"/>
      <c r="C20" s="8" t="s">
        <v>18</v>
      </c>
      <c r="D20" s="9">
        <v>120</v>
      </c>
      <c r="E20" s="9">
        <v>113</v>
      </c>
      <c r="F20" s="9">
        <v>2555</v>
      </c>
      <c r="G20" s="9">
        <v>289</v>
      </c>
      <c r="H20" s="10">
        <f>SUM(D20:G20)</f>
        <v>3077</v>
      </c>
    </row>
    <row r="21" spans="2:8" x14ac:dyDescent="0.25">
      <c r="B21" s="64"/>
      <c r="C21" s="8" t="s">
        <v>19</v>
      </c>
      <c r="D21" s="11">
        <f>IFERROR((D19/D20),0)</f>
        <v>0.36666666666666664</v>
      </c>
      <c r="E21" s="11">
        <f t="shared" ref="E21:H21" si="2">IFERROR((E19/E20),0)</f>
        <v>0.5663716814159292</v>
      </c>
      <c r="F21" s="11">
        <f t="shared" si="2"/>
        <v>0.36360078277886498</v>
      </c>
      <c r="G21" s="11">
        <f t="shared" si="2"/>
        <v>0.69896193771626303</v>
      </c>
      <c r="H21" s="11">
        <f t="shared" si="2"/>
        <v>0.40266493337666559</v>
      </c>
    </row>
    <row r="22" spans="2:8" x14ac:dyDescent="0.25">
      <c r="B22" s="64" t="s">
        <v>57</v>
      </c>
      <c r="C22" s="8" t="s">
        <v>17</v>
      </c>
      <c r="D22" s="9">
        <v>3</v>
      </c>
      <c r="E22" s="9">
        <v>0</v>
      </c>
      <c r="F22" s="9">
        <v>4994</v>
      </c>
      <c r="G22" s="9">
        <v>967</v>
      </c>
      <c r="H22" s="10">
        <f>SUM(D22:G22)</f>
        <v>5964</v>
      </c>
    </row>
    <row r="23" spans="2:8" x14ac:dyDescent="0.25">
      <c r="B23" s="64"/>
      <c r="C23" s="8" t="s">
        <v>18</v>
      </c>
      <c r="D23" s="9">
        <v>4</v>
      </c>
      <c r="E23" s="9">
        <v>1</v>
      </c>
      <c r="F23" s="9">
        <v>6830</v>
      </c>
      <c r="G23" s="9">
        <v>1069</v>
      </c>
      <c r="H23" s="10">
        <f>SUM(D23:G23)</f>
        <v>7904</v>
      </c>
    </row>
    <row r="24" spans="2:8" x14ac:dyDescent="0.25">
      <c r="B24" s="64"/>
      <c r="C24" s="8" t="s">
        <v>19</v>
      </c>
      <c r="D24" s="11">
        <f>IFERROR((D22/D23),0)</f>
        <v>0.75</v>
      </c>
      <c r="E24" s="11">
        <f t="shared" ref="E24:H24" si="3">IFERROR((E22/E23),0)</f>
        <v>0</v>
      </c>
      <c r="F24" s="11">
        <f t="shared" si="3"/>
        <v>0.73118594436310391</v>
      </c>
      <c r="G24" s="11">
        <f t="shared" si="3"/>
        <v>0.90458372310570623</v>
      </c>
      <c r="H24" s="11">
        <f t="shared" si="3"/>
        <v>0.75455465587044535</v>
      </c>
    </row>
    <row r="25" spans="2:8" x14ac:dyDescent="0.25">
      <c r="B25" s="64" t="s">
        <v>58</v>
      </c>
      <c r="C25" s="8" t="s">
        <v>17</v>
      </c>
      <c r="D25" s="9">
        <v>10</v>
      </c>
      <c r="E25" s="9">
        <v>7</v>
      </c>
      <c r="F25" s="9">
        <v>1026</v>
      </c>
      <c r="G25" s="9">
        <v>250</v>
      </c>
      <c r="H25" s="10">
        <f>SUM(D25:G25)</f>
        <v>1293</v>
      </c>
    </row>
    <row r="26" spans="2:8" x14ac:dyDescent="0.25">
      <c r="B26" s="64"/>
      <c r="C26" s="8" t="s">
        <v>18</v>
      </c>
      <c r="D26" s="9">
        <v>25</v>
      </c>
      <c r="E26" s="9">
        <v>50</v>
      </c>
      <c r="F26" s="9">
        <v>3931</v>
      </c>
      <c r="G26" s="9">
        <v>276</v>
      </c>
      <c r="H26" s="10">
        <f>SUM(D26:G26)</f>
        <v>4282</v>
      </c>
    </row>
    <row r="27" spans="2:8" x14ac:dyDescent="0.25">
      <c r="B27" s="64"/>
      <c r="C27" s="8" t="s">
        <v>19</v>
      </c>
      <c r="D27" s="11">
        <f>IFERROR((D25/D26),0)</f>
        <v>0.4</v>
      </c>
      <c r="E27" s="11">
        <f t="shared" ref="E27:H27" si="4">IFERROR((E25/E26),0)</f>
        <v>0.14000000000000001</v>
      </c>
      <c r="F27" s="11">
        <f t="shared" si="4"/>
        <v>0.26100228949376747</v>
      </c>
      <c r="G27" s="11">
        <f t="shared" si="4"/>
        <v>0.90579710144927539</v>
      </c>
      <c r="H27" s="11">
        <f t="shared" si="4"/>
        <v>0.30196170014012141</v>
      </c>
    </row>
    <row r="28" spans="2:8" x14ac:dyDescent="0.25">
      <c r="B28" s="64" t="s">
        <v>59</v>
      </c>
      <c r="C28" s="8" t="s">
        <v>17</v>
      </c>
      <c r="D28" s="9">
        <v>61</v>
      </c>
      <c r="E28" s="9">
        <v>33</v>
      </c>
      <c r="F28" s="9">
        <v>3086</v>
      </c>
      <c r="G28" s="9">
        <v>574</v>
      </c>
      <c r="H28" s="10">
        <f>SUM(D28:G28)</f>
        <v>3754</v>
      </c>
    </row>
    <row r="29" spans="2:8" x14ac:dyDescent="0.25">
      <c r="B29" s="64"/>
      <c r="C29" s="8" t="s">
        <v>18</v>
      </c>
      <c r="D29" s="9">
        <v>111</v>
      </c>
      <c r="E29" s="9">
        <v>70</v>
      </c>
      <c r="F29" s="9">
        <v>5671</v>
      </c>
      <c r="G29" s="9">
        <v>759</v>
      </c>
      <c r="H29" s="10">
        <f>SUM(D29:G29)</f>
        <v>6611</v>
      </c>
    </row>
    <row r="30" spans="2:8" x14ac:dyDescent="0.25">
      <c r="B30" s="64"/>
      <c r="C30" s="8" t="s">
        <v>19</v>
      </c>
      <c r="D30" s="11">
        <f>IFERROR((D28/D29),0)</f>
        <v>0.5495495495495496</v>
      </c>
      <c r="E30" s="11">
        <f t="shared" ref="E30:H30" si="5">IFERROR((E28/E29),0)</f>
        <v>0.47142857142857142</v>
      </c>
      <c r="F30" s="11">
        <f t="shared" si="5"/>
        <v>0.54417210368541702</v>
      </c>
      <c r="G30" s="11">
        <f t="shared" si="5"/>
        <v>0.75625823451910412</v>
      </c>
      <c r="H30" s="11">
        <f t="shared" si="5"/>
        <v>0.56784147632733328</v>
      </c>
    </row>
    <row r="31" spans="2:8" x14ac:dyDescent="0.25">
      <c r="B31" s="64" t="s">
        <v>129</v>
      </c>
      <c r="C31" s="8" t="s">
        <v>17</v>
      </c>
      <c r="D31" s="9">
        <v>8</v>
      </c>
      <c r="E31" s="9">
        <v>18</v>
      </c>
      <c r="F31" s="9">
        <v>3862</v>
      </c>
      <c r="G31" s="9">
        <v>597</v>
      </c>
      <c r="H31" s="10">
        <f>SUM(D31:G31)</f>
        <v>4485</v>
      </c>
    </row>
    <row r="32" spans="2:8" x14ac:dyDescent="0.25">
      <c r="B32" s="64"/>
      <c r="C32" s="8" t="s">
        <v>18</v>
      </c>
      <c r="D32" s="9">
        <v>12</v>
      </c>
      <c r="E32" s="9">
        <v>23</v>
      </c>
      <c r="F32" s="9">
        <v>4763</v>
      </c>
      <c r="G32" s="9">
        <v>702</v>
      </c>
      <c r="H32" s="10">
        <f>SUM(D32:G32)</f>
        <v>5500</v>
      </c>
    </row>
    <row r="33" spans="2:8" x14ac:dyDescent="0.25">
      <c r="B33" s="64"/>
      <c r="C33" s="8" t="s">
        <v>19</v>
      </c>
      <c r="D33" s="11">
        <f>IFERROR((D31/D32),0)</f>
        <v>0.66666666666666663</v>
      </c>
      <c r="E33" s="11">
        <f t="shared" ref="E33:H33" si="6">IFERROR((E31/E32),0)</f>
        <v>0.78260869565217395</v>
      </c>
      <c r="F33" s="11">
        <f t="shared" si="6"/>
        <v>0.81083350829309264</v>
      </c>
      <c r="G33" s="11">
        <f t="shared" si="6"/>
        <v>0.8504273504273504</v>
      </c>
      <c r="H33" s="11">
        <f t="shared" si="6"/>
        <v>0.81545454545454543</v>
      </c>
    </row>
    <row r="34" spans="2:8" x14ac:dyDescent="0.25">
      <c r="B34" s="64" t="s">
        <v>60</v>
      </c>
      <c r="C34" s="8" t="s">
        <v>17</v>
      </c>
      <c r="D34" s="9">
        <v>69</v>
      </c>
      <c r="E34" s="9">
        <v>17</v>
      </c>
      <c r="F34" s="9">
        <v>1349</v>
      </c>
      <c r="G34" s="9">
        <v>119</v>
      </c>
      <c r="H34" s="10">
        <f>SUM(D34:G34)</f>
        <v>1554</v>
      </c>
    </row>
    <row r="35" spans="2:8" x14ac:dyDescent="0.25">
      <c r="B35" s="64"/>
      <c r="C35" s="8" t="s">
        <v>18</v>
      </c>
      <c r="D35" s="9">
        <v>129</v>
      </c>
      <c r="E35" s="9">
        <v>32</v>
      </c>
      <c r="F35" s="9">
        <v>2396</v>
      </c>
      <c r="G35" s="9">
        <v>187</v>
      </c>
      <c r="H35" s="10">
        <f>SUM(D35:G35)</f>
        <v>2744</v>
      </c>
    </row>
    <row r="36" spans="2:8" x14ac:dyDescent="0.25">
      <c r="B36" s="64"/>
      <c r="C36" s="8" t="s">
        <v>19</v>
      </c>
      <c r="D36" s="11">
        <f>IFERROR((D34/D35),0)</f>
        <v>0.53488372093023251</v>
      </c>
      <c r="E36" s="11">
        <f t="shared" ref="E36:H36" si="7">IFERROR((E34/E35),0)</f>
        <v>0.53125</v>
      </c>
      <c r="F36" s="11">
        <f t="shared" si="7"/>
        <v>0.56302170283806341</v>
      </c>
      <c r="G36" s="11">
        <f t="shared" si="7"/>
        <v>0.63636363636363635</v>
      </c>
      <c r="H36" s="11">
        <f t="shared" si="7"/>
        <v>0.56632653061224492</v>
      </c>
    </row>
    <row r="37" spans="2:8" x14ac:dyDescent="0.25">
      <c r="B37" s="64" t="s">
        <v>61</v>
      </c>
      <c r="C37" s="8" t="s">
        <v>17</v>
      </c>
      <c r="D37" s="9">
        <v>66</v>
      </c>
      <c r="E37" s="9">
        <v>63</v>
      </c>
      <c r="F37" s="9">
        <v>1193</v>
      </c>
      <c r="G37" s="9">
        <v>189</v>
      </c>
      <c r="H37" s="10">
        <f>SUM(D37:G37)</f>
        <v>1511</v>
      </c>
    </row>
    <row r="38" spans="2:8" x14ac:dyDescent="0.25">
      <c r="B38" s="64"/>
      <c r="C38" s="8" t="s">
        <v>18</v>
      </c>
      <c r="D38" s="9">
        <v>146</v>
      </c>
      <c r="E38" s="9">
        <v>122</v>
      </c>
      <c r="F38" s="9">
        <v>2385</v>
      </c>
      <c r="G38" s="9">
        <v>250</v>
      </c>
      <c r="H38" s="10">
        <f>SUM(D38:G38)</f>
        <v>2903</v>
      </c>
    </row>
    <row r="39" spans="2:8" x14ac:dyDescent="0.25">
      <c r="B39" s="64"/>
      <c r="C39" s="8" t="s">
        <v>19</v>
      </c>
      <c r="D39" s="11">
        <f>IFERROR((D37/D38),0)</f>
        <v>0.45205479452054792</v>
      </c>
      <c r="E39" s="11">
        <f t="shared" ref="E39:H39" si="8">IFERROR((E37/E38),0)</f>
        <v>0.51639344262295084</v>
      </c>
      <c r="F39" s="11">
        <f t="shared" si="8"/>
        <v>0.50020964360587006</v>
      </c>
      <c r="G39" s="11">
        <f t="shared" si="8"/>
        <v>0.75600000000000001</v>
      </c>
      <c r="H39" s="11">
        <f t="shared" si="8"/>
        <v>0.52049603858077853</v>
      </c>
    </row>
    <row r="40" spans="2:8" x14ac:dyDescent="0.25">
      <c r="B40" s="64" t="s">
        <v>62</v>
      </c>
      <c r="C40" s="8" t="s">
        <v>17</v>
      </c>
      <c r="D40" s="9">
        <v>99</v>
      </c>
      <c r="E40" s="9">
        <v>22</v>
      </c>
      <c r="F40" s="9">
        <v>2566</v>
      </c>
      <c r="G40" s="9">
        <v>331</v>
      </c>
      <c r="H40" s="10">
        <f>SUM(D40:G40)</f>
        <v>3018</v>
      </c>
    </row>
    <row r="41" spans="2:8" x14ac:dyDescent="0.25">
      <c r="B41" s="64"/>
      <c r="C41" s="8" t="s">
        <v>18</v>
      </c>
      <c r="D41" s="9">
        <v>153</v>
      </c>
      <c r="E41" s="9">
        <v>45</v>
      </c>
      <c r="F41" s="9">
        <v>3934</v>
      </c>
      <c r="G41" s="9">
        <v>372</v>
      </c>
      <c r="H41" s="10">
        <f>SUM(D41:G41)</f>
        <v>4504</v>
      </c>
    </row>
    <row r="42" spans="2:8" x14ac:dyDescent="0.25">
      <c r="B42" s="64"/>
      <c r="C42" s="8" t="s">
        <v>19</v>
      </c>
      <c r="D42" s="11">
        <f>IFERROR((D40/D41),0)</f>
        <v>0.6470588235294118</v>
      </c>
      <c r="E42" s="11">
        <f t="shared" ref="E42:H42" si="9">IFERROR((E40/E41),0)</f>
        <v>0.48888888888888887</v>
      </c>
      <c r="F42" s="11">
        <f t="shared" si="9"/>
        <v>0.65226232841891207</v>
      </c>
      <c r="G42" s="11">
        <f t="shared" si="9"/>
        <v>0.88978494623655913</v>
      </c>
      <c r="H42" s="11">
        <f t="shared" si="9"/>
        <v>0.67007104795737127</v>
      </c>
    </row>
    <row r="43" spans="2:8" x14ac:dyDescent="0.25">
      <c r="B43" s="64" t="s">
        <v>63</v>
      </c>
      <c r="C43" s="8" t="s">
        <v>17</v>
      </c>
      <c r="D43" s="9">
        <v>21</v>
      </c>
      <c r="E43" s="9">
        <v>19</v>
      </c>
      <c r="F43" s="9">
        <v>1207</v>
      </c>
      <c r="G43" s="9">
        <v>225</v>
      </c>
      <c r="H43" s="10">
        <f>SUM(D43:G43)</f>
        <v>1472</v>
      </c>
    </row>
    <row r="44" spans="2:8" x14ac:dyDescent="0.25">
      <c r="B44" s="64"/>
      <c r="C44" s="8" t="s">
        <v>18</v>
      </c>
      <c r="D44" s="9">
        <v>67</v>
      </c>
      <c r="E44" s="9">
        <v>60</v>
      </c>
      <c r="F44" s="9">
        <v>3952</v>
      </c>
      <c r="G44" s="9">
        <v>338</v>
      </c>
      <c r="H44" s="10">
        <f>SUM(D44:G44)</f>
        <v>4417</v>
      </c>
    </row>
    <row r="45" spans="2:8" x14ac:dyDescent="0.25">
      <c r="B45" s="64"/>
      <c r="C45" s="8" t="s">
        <v>19</v>
      </c>
      <c r="D45" s="11">
        <f>IFERROR((D43/D44),0)</f>
        <v>0.31343283582089554</v>
      </c>
      <c r="E45" s="11">
        <f t="shared" ref="E45:H45" si="10">IFERROR((E43/E44),0)</f>
        <v>0.31666666666666665</v>
      </c>
      <c r="F45" s="11">
        <f t="shared" si="10"/>
        <v>0.30541497975708504</v>
      </c>
      <c r="G45" s="11">
        <f t="shared" si="10"/>
        <v>0.66568047337278102</v>
      </c>
      <c r="H45" s="11">
        <f t="shared" si="10"/>
        <v>0.33325786733076751</v>
      </c>
    </row>
    <row r="46" spans="2:8" x14ac:dyDescent="0.25">
      <c r="B46" s="64" t="s">
        <v>64</v>
      </c>
      <c r="C46" s="8" t="s">
        <v>17</v>
      </c>
      <c r="D46" s="9">
        <v>8</v>
      </c>
      <c r="E46" s="9">
        <v>0</v>
      </c>
      <c r="F46" s="9">
        <v>544</v>
      </c>
      <c r="G46" s="9">
        <v>30</v>
      </c>
      <c r="H46" s="10">
        <f>SUM(D46:G46)</f>
        <v>582</v>
      </c>
    </row>
    <row r="47" spans="2:8" x14ac:dyDescent="0.25">
      <c r="B47" s="64"/>
      <c r="C47" s="8" t="s">
        <v>18</v>
      </c>
      <c r="D47" s="9">
        <v>12</v>
      </c>
      <c r="E47" s="9">
        <v>1</v>
      </c>
      <c r="F47" s="9">
        <v>1099</v>
      </c>
      <c r="G47" s="9">
        <v>70</v>
      </c>
      <c r="H47" s="10">
        <f>SUM(D47:G47)</f>
        <v>1182</v>
      </c>
    </row>
    <row r="48" spans="2:8" x14ac:dyDescent="0.25">
      <c r="B48" s="64"/>
      <c r="C48" s="8" t="s">
        <v>19</v>
      </c>
      <c r="D48" s="11">
        <f>IFERROR((D46/D47),0)</f>
        <v>0.66666666666666663</v>
      </c>
      <c r="E48" s="11">
        <f t="shared" ref="E48:H48" si="11">IFERROR((E46/E47),0)</f>
        <v>0</v>
      </c>
      <c r="F48" s="11">
        <f t="shared" si="11"/>
        <v>0.49499545040946313</v>
      </c>
      <c r="G48" s="11">
        <f t="shared" si="11"/>
        <v>0.42857142857142855</v>
      </c>
      <c r="H48" s="11">
        <f t="shared" si="11"/>
        <v>0.49238578680203043</v>
      </c>
    </row>
    <row r="49" spans="2:8" x14ac:dyDescent="0.25">
      <c r="B49" s="64" t="s">
        <v>65</v>
      </c>
      <c r="C49" s="8" t="s">
        <v>17</v>
      </c>
      <c r="D49" s="9">
        <v>46</v>
      </c>
      <c r="E49" s="9">
        <v>5</v>
      </c>
      <c r="F49" s="9">
        <v>1550</v>
      </c>
      <c r="G49" s="9">
        <v>258</v>
      </c>
      <c r="H49" s="10">
        <f>SUM(D49:G49)</f>
        <v>1859</v>
      </c>
    </row>
    <row r="50" spans="2:8" x14ac:dyDescent="0.25">
      <c r="B50" s="64"/>
      <c r="C50" s="8" t="s">
        <v>18</v>
      </c>
      <c r="D50" s="9">
        <v>92</v>
      </c>
      <c r="E50" s="9">
        <v>13</v>
      </c>
      <c r="F50" s="9">
        <v>2442</v>
      </c>
      <c r="G50" s="9">
        <v>314</v>
      </c>
      <c r="H50" s="10">
        <f>SUM(D50:G50)</f>
        <v>2861</v>
      </c>
    </row>
    <row r="51" spans="2:8" x14ac:dyDescent="0.25">
      <c r="B51" s="64"/>
      <c r="C51" s="8" t="s">
        <v>19</v>
      </c>
      <c r="D51" s="11">
        <f>IFERROR((D49/D50),0)</f>
        <v>0.5</v>
      </c>
      <c r="E51" s="11">
        <f t="shared" ref="E51:H51" si="12">IFERROR((E49/E50),0)</f>
        <v>0.38461538461538464</v>
      </c>
      <c r="F51" s="11">
        <f t="shared" si="12"/>
        <v>0.6347256347256347</v>
      </c>
      <c r="G51" s="11">
        <f t="shared" si="12"/>
        <v>0.82165605095541405</v>
      </c>
      <c r="H51" s="11">
        <f t="shared" si="12"/>
        <v>0.64977280671094018</v>
      </c>
    </row>
    <row r="52" spans="2:8" x14ac:dyDescent="0.25">
      <c r="B52" s="64" t="s">
        <v>66</v>
      </c>
      <c r="C52" s="8" t="s">
        <v>17</v>
      </c>
      <c r="D52" s="9">
        <v>84</v>
      </c>
      <c r="E52" s="9">
        <v>88</v>
      </c>
      <c r="F52" s="9">
        <v>984</v>
      </c>
      <c r="G52" s="9">
        <v>400</v>
      </c>
      <c r="H52" s="10">
        <f>SUM(D52:G52)</f>
        <v>1556</v>
      </c>
    </row>
    <row r="53" spans="2:8" x14ac:dyDescent="0.25">
      <c r="B53" s="64"/>
      <c r="C53" s="8" t="s">
        <v>18</v>
      </c>
      <c r="D53" s="9">
        <v>117</v>
      </c>
      <c r="E53" s="9">
        <v>138</v>
      </c>
      <c r="F53" s="9">
        <v>1450</v>
      </c>
      <c r="G53" s="9">
        <v>529</v>
      </c>
      <c r="H53" s="10">
        <f>SUM(D53:G53)</f>
        <v>2234</v>
      </c>
    </row>
    <row r="54" spans="2:8" x14ac:dyDescent="0.25">
      <c r="B54" s="64"/>
      <c r="C54" s="8" t="s">
        <v>19</v>
      </c>
      <c r="D54" s="11">
        <f>IFERROR((D52/D53),0)</f>
        <v>0.71794871794871795</v>
      </c>
      <c r="E54" s="11">
        <f t="shared" ref="E54:H54" si="13">IFERROR((E52/E53),0)</f>
        <v>0.6376811594202898</v>
      </c>
      <c r="F54" s="11">
        <f t="shared" si="13"/>
        <v>0.67862068965517242</v>
      </c>
      <c r="G54" s="11">
        <f t="shared" si="13"/>
        <v>0.75614366729678639</v>
      </c>
      <c r="H54" s="11">
        <f t="shared" si="13"/>
        <v>0.69650850492390326</v>
      </c>
    </row>
    <row r="55" spans="2:8" x14ac:dyDescent="0.25">
      <c r="B55" s="64" t="s">
        <v>67</v>
      </c>
      <c r="C55" s="8" t="s">
        <v>17</v>
      </c>
      <c r="D55" s="9">
        <v>105</v>
      </c>
      <c r="E55" s="9">
        <v>137</v>
      </c>
      <c r="F55" s="9">
        <v>1496</v>
      </c>
      <c r="G55" s="9">
        <v>303</v>
      </c>
      <c r="H55" s="10">
        <f>SUM(D55:G55)</f>
        <v>2041</v>
      </c>
    </row>
    <row r="56" spans="2:8" x14ac:dyDescent="0.25">
      <c r="B56" s="64"/>
      <c r="C56" s="8" t="s">
        <v>18</v>
      </c>
      <c r="D56" s="9">
        <v>158</v>
      </c>
      <c r="E56" s="9">
        <v>190</v>
      </c>
      <c r="F56" s="9">
        <v>2031</v>
      </c>
      <c r="G56" s="9">
        <v>358</v>
      </c>
      <c r="H56" s="10">
        <f>SUM(D56:G56)</f>
        <v>2737</v>
      </c>
    </row>
    <row r="57" spans="2:8" x14ac:dyDescent="0.25">
      <c r="B57" s="64"/>
      <c r="C57" s="8" t="s">
        <v>19</v>
      </c>
      <c r="D57" s="11">
        <f>IFERROR((D55/D56),0)</f>
        <v>0.66455696202531644</v>
      </c>
      <c r="E57" s="11">
        <f t="shared" ref="E57:H57" si="14">IFERROR((E55/E56),0)</f>
        <v>0.72105263157894739</v>
      </c>
      <c r="F57" s="11">
        <f t="shared" si="14"/>
        <v>0.73658296405711476</v>
      </c>
      <c r="G57" s="11">
        <f t="shared" si="14"/>
        <v>0.84636871508379885</v>
      </c>
      <c r="H57" s="11">
        <f t="shared" si="14"/>
        <v>0.74570697844355138</v>
      </c>
    </row>
    <row r="58" spans="2:8" x14ac:dyDescent="0.25">
      <c r="B58" s="64" t="s">
        <v>130</v>
      </c>
      <c r="C58" s="8" t="s">
        <v>17</v>
      </c>
      <c r="D58" s="9">
        <v>96</v>
      </c>
      <c r="E58" s="9">
        <v>90</v>
      </c>
      <c r="F58" s="9">
        <v>2071</v>
      </c>
      <c r="G58" s="9">
        <v>2014</v>
      </c>
      <c r="H58" s="10">
        <f>SUM(D58:G58)</f>
        <v>4271</v>
      </c>
    </row>
    <row r="59" spans="2:8" x14ac:dyDescent="0.25">
      <c r="B59" s="64"/>
      <c r="C59" s="8" t="s">
        <v>18</v>
      </c>
      <c r="D59" s="9">
        <v>131</v>
      </c>
      <c r="E59" s="9">
        <v>119</v>
      </c>
      <c r="F59" s="9">
        <v>2671</v>
      </c>
      <c r="G59" s="9">
        <v>2209</v>
      </c>
      <c r="H59" s="10">
        <f>SUM(D59:G59)</f>
        <v>5130</v>
      </c>
    </row>
    <row r="60" spans="2:8" x14ac:dyDescent="0.25">
      <c r="B60" s="64"/>
      <c r="C60" s="8" t="s">
        <v>19</v>
      </c>
      <c r="D60" s="11">
        <f>IFERROR((D58/D59),0)</f>
        <v>0.73282442748091603</v>
      </c>
      <c r="E60" s="11">
        <f t="shared" ref="E60:H60" si="15">IFERROR((E58/E59),0)</f>
        <v>0.75630252100840334</v>
      </c>
      <c r="F60" s="11">
        <f t="shared" si="15"/>
        <v>0.7753650318232872</v>
      </c>
      <c r="G60" s="11">
        <f t="shared" si="15"/>
        <v>0.91172476233589861</v>
      </c>
      <c r="H60" s="11">
        <f t="shared" si="15"/>
        <v>0.83255360623781671</v>
      </c>
    </row>
    <row r="61" spans="2:8" x14ac:dyDescent="0.25">
      <c r="B61" s="64" t="s">
        <v>90</v>
      </c>
      <c r="C61" s="8" t="s">
        <v>17</v>
      </c>
      <c r="D61" s="9">
        <v>467</v>
      </c>
      <c r="E61" s="9">
        <v>327</v>
      </c>
      <c r="F61" s="9">
        <v>6556</v>
      </c>
      <c r="G61" s="9">
        <v>1849</v>
      </c>
      <c r="H61" s="10">
        <f>SUM(D61:G61)</f>
        <v>9199</v>
      </c>
    </row>
    <row r="62" spans="2:8" x14ac:dyDescent="0.25">
      <c r="B62" s="64"/>
      <c r="C62" s="8" t="s">
        <v>18</v>
      </c>
      <c r="D62" s="9">
        <v>622</v>
      </c>
      <c r="E62" s="9">
        <v>478</v>
      </c>
      <c r="F62" s="9">
        <v>8518</v>
      </c>
      <c r="G62" s="9">
        <v>2079</v>
      </c>
      <c r="H62" s="10">
        <f>SUM(D62:G62)</f>
        <v>11697</v>
      </c>
    </row>
    <row r="63" spans="2:8" x14ac:dyDescent="0.25">
      <c r="B63" s="64"/>
      <c r="C63" s="8" t="s">
        <v>19</v>
      </c>
      <c r="D63" s="11">
        <f>IFERROR((D61/D62),0)</f>
        <v>0.75080385852090037</v>
      </c>
      <c r="E63" s="11">
        <f t="shared" ref="E63:H63" si="16">IFERROR((E61/E62),0)</f>
        <v>0.68410041841004188</v>
      </c>
      <c r="F63" s="11">
        <f t="shared" si="16"/>
        <v>0.7696642404320263</v>
      </c>
      <c r="G63" s="11">
        <f t="shared" si="16"/>
        <v>0.88936988936988937</v>
      </c>
      <c r="H63" s="11">
        <f t="shared" si="16"/>
        <v>0.78644096776951355</v>
      </c>
    </row>
    <row r="64" spans="2:8" x14ac:dyDescent="0.25">
      <c r="B64" s="64" t="s">
        <v>68</v>
      </c>
      <c r="C64" s="8" t="s">
        <v>17</v>
      </c>
      <c r="D64" s="9">
        <v>163</v>
      </c>
      <c r="E64" s="9">
        <v>87</v>
      </c>
      <c r="F64" s="9">
        <v>2169</v>
      </c>
      <c r="G64" s="9">
        <v>610</v>
      </c>
      <c r="H64" s="10">
        <f>SUM(D64:G64)</f>
        <v>3029</v>
      </c>
    </row>
    <row r="65" spans="2:8" x14ac:dyDescent="0.25">
      <c r="B65" s="64"/>
      <c r="C65" s="8" t="s">
        <v>18</v>
      </c>
      <c r="D65" s="9">
        <v>222</v>
      </c>
      <c r="E65" s="9">
        <v>120</v>
      </c>
      <c r="F65" s="9">
        <v>2875</v>
      </c>
      <c r="G65" s="9">
        <v>659</v>
      </c>
      <c r="H65" s="10">
        <f>SUM(D65:G65)</f>
        <v>3876</v>
      </c>
    </row>
    <row r="66" spans="2:8" x14ac:dyDescent="0.25">
      <c r="B66" s="64"/>
      <c r="C66" s="8" t="s">
        <v>19</v>
      </c>
      <c r="D66" s="11">
        <f>IFERROR((D64/D65),0)</f>
        <v>0.73423423423423428</v>
      </c>
      <c r="E66" s="11">
        <f t="shared" ref="E66:H66" si="17">IFERROR((E64/E65),0)</f>
        <v>0.72499999999999998</v>
      </c>
      <c r="F66" s="11">
        <f t="shared" si="17"/>
        <v>0.75443478260869568</v>
      </c>
      <c r="G66" s="11">
        <f t="shared" si="17"/>
        <v>0.92564491654021241</v>
      </c>
      <c r="H66" s="11">
        <f t="shared" si="17"/>
        <v>0.78147574819401444</v>
      </c>
    </row>
    <row r="67" spans="2:8" x14ac:dyDescent="0.25">
      <c r="B67" s="64" t="s">
        <v>87</v>
      </c>
      <c r="C67" s="8" t="s">
        <v>17</v>
      </c>
      <c r="D67" s="9">
        <v>49</v>
      </c>
      <c r="E67" s="9">
        <v>28</v>
      </c>
      <c r="F67" s="9">
        <v>3344</v>
      </c>
      <c r="G67" s="9">
        <v>2026</v>
      </c>
      <c r="H67" s="10">
        <f>SUM(D67:G67)</f>
        <v>5447</v>
      </c>
    </row>
    <row r="68" spans="2:8" x14ac:dyDescent="0.25">
      <c r="B68" s="64"/>
      <c r="C68" s="8" t="s">
        <v>18</v>
      </c>
      <c r="D68" s="9">
        <v>87</v>
      </c>
      <c r="E68" s="9">
        <v>40</v>
      </c>
      <c r="F68" s="9">
        <v>5953</v>
      </c>
      <c r="G68" s="9">
        <v>2673</v>
      </c>
      <c r="H68" s="10">
        <f>SUM(D68:G68)</f>
        <v>8753</v>
      </c>
    </row>
    <row r="69" spans="2:8" x14ac:dyDescent="0.25">
      <c r="B69" s="64"/>
      <c r="C69" s="8" t="s">
        <v>19</v>
      </c>
      <c r="D69" s="11">
        <f>IFERROR((D67/D68),0)</f>
        <v>0.56321839080459768</v>
      </c>
      <c r="E69" s="11">
        <f t="shared" ref="E69:H69" si="18">IFERROR((E67/E68),0)</f>
        <v>0.7</v>
      </c>
      <c r="F69" s="11">
        <f t="shared" si="18"/>
        <v>0.56173357970771043</v>
      </c>
      <c r="G69" s="11">
        <f t="shared" si="18"/>
        <v>0.75794986906098016</v>
      </c>
      <c r="H69" s="11">
        <f t="shared" si="18"/>
        <v>0.62230092539700677</v>
      </c>
    </row>
    <row r="70" spans="2:8" x14ac:dyDescent="0.25">
      <c r="B70" s="64" t="s">
        <v>88</v>
      </c>
      <c r="C70" s="8" t="s">
        <v>17</v>
      </c>
      <c r="D70" s="9">
        <v>196</v>
      </c>
      <c r="E70" s="9">
        <v>492</v>
      </c>
      <c r="F70" s="9">
        <v>3129</v>
      </c>
      <c r="G70" s="9">
        <v>2150</v>
      </c>
      <c r="H70" s="10">
        <f>SUM(D70:G70)</f>
        <v>5967</v>
      </c>
    </row>
    <row r="71" spans="2:8" x14ac:dyDescent="0.25">
      <c r="B71" s="64"/>
      <c r="C71" s="8" t="s">
        <v>18</v>
      </c>
      <c r="D71" s="9">
        <v>656</v>
      </c>
      <c r="E71" s="9">
        <v>1666</v>
      </c>
      <c r="F71" s="9">
        <v>7323</v>
      </c>
      <c r="G71" s="9">
        <v>2404</v>
      </c>
      <c r="H71" s="10">
        <f>SUM(D71:G71)</f>
        <v>12049</v>
      </c>
    </row>
    <row r="72" spans="2:8" x14ac:dyDescent="0.25">
      <c r="B72" s="64"/>
      <c r="C72" s="8" t="s">
        <v>19</v>
      </c>
      <c r="D72" s="11">
        <f>IFERROR((D70/D71),0)</f>
        <v>0.29878048780487804</v>
      </c>
      <c r="E72" s="11">
        <f t="shared" ref="E72:H72" si="19">IFERROR((E70/E71),0)</f>
        <v>0.29531812725090034</v>
      </c>
      <c r="F72" s="11">
        <f t="shared" si="19"/>
        <v>0.42728390004096684</v>
      </c>
      <c r="G72" s="11">
        <f t="shared" si="19"/>
        <v>0.89434276206322794</v>
      </c>
      <c r="H72" s="11">
        <f t="shared" si="19"/>
        <v>0.49522781973607766</v>
      </c>
    </row>
    <row r="73" spans="2:8" x14ac:dyDescent="0.25">
      <c r="B73" s="64" t="s">
        <v>92</v>
      </c>
      <c r="C73" s="8" t="s">
        <v>17</v>
      </c>
      <c r="D73" s="9">
        <v>34</v>
      </c>
      <c r="E73" s="9">
        <v>54</v>
      </c>
      <c r="F73" s="9">
        <v>2015</v>
      </c>
      <c r="G73" s="9">
        <v>1221</v>
      </c>
      <c r="H73" s="10">
        <f>SUM(D73:G73)</f>
        <v>3324</v>
      </c>
    </row>
    <row r="74" spans="2:8" x14ac:dyDescent="0.25">
      <c r="B74" s="64"/>
      <c r="C74" s="8" t="s">
        <v>18</v>
      </c>
      <c r="D74" s="9">
        <v>55</v>
      </c>
      <c r="E74" s="9">
        <v>72</v>
      </c>
      <c r="F74" s="9">
        <v>2810</v>
      </c>
      <c r="G74" s="9">
        <v>1645</v>
      </c>
      <c r="H74" s="10">
        <f>SUM(D74:G74)</f>
        <v>4582</v>
      </c>
    </row>
    <row r="75" spans="2:8" x14ac:dyDescent="0.25">
      <c r="B75" s="64"/>
      <c r="C75" s="8" t="s">
        <v>19</v>
      </c>
      <c r="D75" s="11">
        <f>IFERROR((D73/D74),0)</f>
        <v>0.61818181818181817</v>
      </c>
      <c r="E75" s="11">
        <f t="shared" ref="E75:H75" si="20">IFERROR((E73/E74),0)</f>
        <v>0.75</v>
      </c>
      <c r="F75" s="11">
        <f t="shared" si="20"/>
        <v>0.7170818505338078</v>
      </c>
      <c r="G75" s="11">
        <f t="shared" si="20"/>
        <v>0.74224924012158056</v>
      </c>
      <c r="H75" s="11">
        <f t="shared" si="20"/>
        <v>0.72544740288083809</v>
      </c>
    </row>
    <row r="76" spans="2:8" x14ac:dyDescent="0.25">
      <c r="B76" s="64" t="s">
        <v>91</v>
      </c>
      <c r="C76" s="8" t="s">
        <v>17</v>
      </c>
      <c r="D76" s="9">
        <v>24</v>
      </c>
      <c r="E76" s="9">
        <v>15</v>
      </c>
      <c r="F76" s="9">
        <v>1444</v>
      </c>
      <c r="G76" s="9">
        <v>378</v>
      </c>
      <c r="H76" s="10">
        <f>SUM(D76:G76)</f>
        <v>1861</v>
      </c>
    </row>
    <row r="77" spans="2:8" x14ac:dyDescent="0.25">
      <c r="B77" s="64"/>
      <c r="C77" s="8" t="s">
        <v>18</v>
      </c>
      <c r="D77" s="9">
        <v>41</v>
      </c>
      <c r="E77" s="9">
        <v>25</v>
      </c>
      <c r="F77" s="9">
        <v>2314</v>
      </c>
      <c r="G77" s="9">
        <v>606</v>
      </c>
      <c r="H77" s="10">
        <f>SUM(D77:G77)</f>
        <v>2986</v>
      </c>
    </row>
    <row r="78" spans="2:8" x14ac:dyDescent="0.25">
      <c r="B78" s="64"/>
      <c r="C78" s="8" t="s">
        <v>19</v>
      </c>
      <c r="D78" s="11">
        <f>IFERROR((D76/D77),0)</f>
        <v>0.58536585365853655</v>
      </c>
      <c r="E78" s="11">
        <f t="shared" ref="E78:H78" si="21">IFERROR((E76/E77),0)</f>
        <v>0.6</v>
      </c>
      <c r="F78" s="11">
        <f t="shared" si="21"/>
        <v>0.62402765773552293</v>
      </c>
      <c r="G78" s="11">
        <f t="shared" si="21"/>
        <v>0.62376237623762376</v>
      </c>
      <c r="H78" s="11">
        <f t="shared" si="21"/>
        <v>0.6232417950435365</v>
      </c>
    </row>
    <row r="79" spans="2:8" x14ac:dyDescent="0.25">
      <c r="B79" s="64" t="s">
        <v>69</v>
      </c>
      <c r="C79" s="8" t="s">
        <v>17</v>
      </c>
      <c r="D79" s="9">
        <v>1</v>
      </c>
      <c r="E79" s="9">
        <v>5</v>
      </c>
      <c r="F79" s="9">
        <v>1076</v>
      </c>
      <c r="G79" s="9">
        <v>139</v>
      </c>
      <c r="H79" s="10">
        <f>SUM(D79:G79)</f>
        <v>1221</v>
      </c>
    </row>
    <row r="80" spans="2:8" x14ac:dyDescent="0.25">
      <c r="B80" s="64"/>
      <c r="C80" s="8" t="s">
        <v>18</v>
      </c>
      <c r="D80" s="9">
        <v>3</v>
      </c>
      <c r="E80" s="9">
        <v>8</v>
      </c>
      <c r="F80" s="9">
        <v>1293</v>
      </c>
      <c r="G80" s="9">
        <v>176</v>
      </c>
      <c r="H80" s="10">
        <f>SUM(D80:G80)</f>
        <v>1480</v>
      </c>
    </row>
    <row r="81" spans="2:8" x14ac:dyDescent="0.25">
      <c r="B81" s="64"/>
      <c r="C81" s="8" t="s">
        <v>19</v>
      </c>
      <c r="D81" s="11">
        <f>IFERROR((D79/D80),0)</f>
        <v>0.33333333333333331</v>
      </c>
      <c r="E81" s="11">
        <f t="shared" ref="E81:H81" si="22">IFERROR((E79/E80),0)</f>
        <v>0.625</v>
      </c>
      <c r="F81" s="11">
        <f t="shared" si="22"/>
        <v>0.83217324052590869</v>
      </c>
      <c r="G81" s="11">
        <f t="shared" si="22"/>
        <v>0.78977272727272729</v>
      </c>
      <c r="H81" s="11">
        <f t="shared" si="22"/>
        <v>0.82499999999999996</v>
      </c>
    </row>
    <row r="82" spans="2:8" x14ac:dyDescent="0.25">
      <c r="B82" s="64" t="s">
        <v>70</v>
      </c>
      <c r="C82" s="8" t="s">
        <v>17</v>
      </c>
      <c r="D82" s="9">
        <v>68</v>
      </c>
      <c r="E82" s="9">
        <v>78</v>
      </c>
      <c r="F82" s="9">
        <v>1580</v>
      </c>
      <c r="G82" s="9">
        <v>297</v>
      </c>
      <c r="H82" s="10">
        <f>SUM(D82:G82)</f>
        <v>2023</v>
      </c>
    </row>
    <row r="83" spans="2:8" x14ac:dyDescent="0.25">
      <c r="B83" s="64"/>
      <c r="C83" s="8" t="s">
        <v>18</v>
      </c>
      <c r="D83" s="9">
        <v>141</v>
      </c>
      <c r="E83" s="9">
        <v>158</v>
      </c>
      <c r="F83" s="9">
        <v>3105</v>
      </c>
      <c r="G83" s="9">
        <v>405</v>
      </c>
      <c r="H83" s="10">
        <f>SUM(D83:G83)</f>
        <v>3809</v>
      </c>
    </row>
    <row r="84" spans="2:8" x14ac:dyDescent="0.25">
      <c r="B84" s="64"/>
      <c r="C84" s="8" t="s">
        <v>19</v>
      </c>
      <c r="D84" s="11">
        <f>IFERROR((D82/D83),0)</f>
        <v>0.48226950354609927</v>
      </c>
      <c r="E84" s="11">
        <f t="shared" ref="E84:H84" si="23">IFERROR((E82/E83),0)</f>
        <v>0.49367088607594939</v>
      </c>
      <c r="F84" s="11">
        <f t="shared" si="23"/>
        <v>0.50885668276972629</v>
      </c>
      <c r="G84" s="11">
        <f t="shared" si="23"/>
        <v>0.73333333333333328</v>
      </c>
      <c r="H84" s="11">
        <f t="shared" si="23"/>
        <v>0.5311105276975584</v>
      </c>
    </row>
    <row r="85" spans="2:8" x14ac:dyDescent="0.25">
      <c r="B85" s="64" t="s">
        <v>71</v>
      </c>
      <c r="C85" s="8" t="s">
        <v>17</v>
      </c>
      <c r="D85" s="9">
        <v>111</v>
      </c>
      <c r="E85" s="9">
        <v>99</v>
      </c>
      <c r="F85" s="9">
        <v>1930</v>
      </c>
      <c r="G85" s="9">
        <v>1062</v>
      </c>
      <c r="H85" s="10">
        <f>SUM(D85:G85)</f>
        <v>3202</v>
      </c>
    </row>
    <row r="86" spans="2:8" x14ac:dyDescent="0.25">
      <c r="B86" s="64"/>
      <c r="C86" s="8" t="s">
        <v>18</v>
      </c>
      <c r="D86" s="9">
        <v>227</v>
      </c>
      <c r="E86" s="9">
        <v>210</v>
      </c>
      <c r="F86" s="9">
        <v>3554</v>
      </c>
      <c r="G86" s="9">
        <v>1242</v>
      </c>
      <c r="H86" s="10">
        <f>SUM(D86:G86)</f>
        <v>5233</v>
      </c>
    </row>
    <row r="87" spans="2:8" x14ac:dyDescent="0.25">
      <c r="B87" s="64"/>
      <c r="C87" s="8" t="s">
        <v>19</v>
      </c>
      <c r="D87" s="11">
        <f>IFERROR((D85/D86),0)</f>
        <v>0.48898678414096919</v>
      </c>
      <c r="E87" s="11">
        <f t="shared" ref="E87:H87" si="24">IFERROR((E85/E86),0)</f>
        <v>0.47142857142857142</v>
      </c>
      <c r="F87" s="11">
        <f t="shared" si="24"/>
        <v>0.54305008441193026</v>
      </c>
      <c r="G87" s="11">
        <f t="shared" si="24"/>
        <v>0.85507246376811596</v>
      </c>
      <c r="H87" s="11">
        <f t="shared" si="24"/>
        <v>0.61188610739537552</v>
      </c>
    </row>
    <row r="88" spans="2:8" x14ac:dyDescent="0.25">
      <c r="B88" s="64" t="s">
        <v>72</v>
      </c>
      <c r="C88" s="8" t="s">
        <v>17</v>
      </c>
      <c r="D88" s="9">
        <v>97</v>
      </c>
      <c r="E88" s="9">
        <v>79</v>
      </c>
      <c r="F88" s="9">
        <v>1520</v>
      </c>
      <c r="G88" s="9">
        <v>634</v>
      </c>
      <c r="H88" s="10">
        <f>SUM(D88:G88)</f>
        <v>2330</v>
      </c>
    </row>
    <row r="89" spans="2:8" x14ac:dyDescent="0.25">
      <c r="B89" s="64"/>
      <c r="C89" s="8" t="s">
        <v>18</v>
      </c>
      <c r="D89" s="9">
        <v>200</v>
      </c>
      <c r="E89" s="9">
        <v>165</v>
      </c>
      <c r="F89" s="9">
        <v>2791</v>
      </c>
      <c r="G89" s="9">
        <v>820</v>
      </c>
      <c r="H89" s="10">
        <f>SUM(D89:G89)</f>
        <v>3976</v>
      </c>
    </row>
    <row r="90" spans="2:8" x14ac:dyDescent="0.25">
      <c r="B90" s="64"/>
      <c r="C90" s="8" t="s">
        <v>19</v>
      </c>
      <c r="D90" s="11">
        <f>IFERROR((D88/D89),0)</f>
        <v>0.48499999999999999</v>
      </c>
      <c r="E90" s="11">
        <f t="shared" ref="E90:H90" si="25">IFERROR((E88/E89),0)</f>
        <v>0.47878787878787876</v>
      </c>
      <c r="F90" s="11">
        <f t="shared" si="25"/>
        <v>0.54460766750268719</v>
      </c>
      <c r="G90" s="11">
        <f t="shared" si="25"/>
        <v>0.77317073170731709</v>
      </c>
      <c r="H90" s="11">
        <f t="shared" si="25"/>
        <v>0.58601609657947684</v>
      </c>
    </row>
    <row r="91" spans="2:8" x14ac:dyDescent="0.25">
      <c r="B91" s="64" t="s">
        <v>73</v>
      </c>
      <c r="C91" s="8" t="s">
        <v>17</v>
      </c>
      <c r="D91" s="9">
        <v>40</v>
      </c>
      <c r="E91" s="9">
        <v>147</v>
      </c>
      <c r="F91" s="9">
        <v>2412</v>
      </c>
      <c r="G91" s="9">
        <v>940</v>
      </c>
      <c r="H91" s="10">
        <f>SUM(D91:G91)</f>
        <v>3539</v>
      </c>
    </row>
    <row r="92" spans="2:8" x14ac:dyDescent="0.25">
      <c r="B92" s="64"/>
      <c r="C92" s="8" t="s">
        <v>18</v>
      </c>
      <c r="D92" s="9">
        <v>62</v>
      </c>
      <c r="E92" s="9">
        <v>237</v>
      </c>
      <c r="F92" s="9">
        <v>3578</v>
      </c>
      <c r="G92" s="9">
        <v>1084</v>
      </c>
      <c r="H92" s="10">
        <f>SUM(D92:G92)</f>
        <v>4961</v>
      </c>
    </row>
    <row r="93" spans="2:8" x14ac:dyDescent="0.25">
      <c r="B93" s="64"/>
      <c r="C93" s="8" t="s">
        <v>19</v>
      </c>
      <c r="D93" s="11">
        <f>IFERROR((D91/D92),0)</f>
        <v>0.64516129032258063</v>
      </c>
      <c r="E93" s="11">
        <f t="shared" ref="E93:H93" si="26">IFERROR((E91/E92),0)</f>
        <v>0.620253164556962</v>
      </c>
      <c r="F93" s="11">
        <f t="shared" si="26"/>
        <v>0.67411961989938518</v>
      </c>
      <c r="G93" s="11">
        <f t="shared" si="26"/>
        <v>0.86715867158671589</v>
      </c>
      <c r="H93" s="11">
        <f t="shared" si="26"/>
        <v>0.71336424108042729</v>
      </c>
    </row>
    <row r="94" spans="2:8" x14ac:dyDescent="0.25">
      <c r="B94" s="64" t="s">
        <v>74</v>
      </c>
      <c r="C94" s="8" t="s">
        <v>17</v>
      </c>
      <c r="D94" s="9">
        <v>111</v>
      </c>
      <c r="E94" s="9">
        <v>179</v>
      </c>
      <c r="F94" s="9">
        <v>2235</v>
      </c>
      <c r="G94" s="9">
        <v>1189</v>
      </c>
      <c r="H94" s="10">
        <f>SUM(D94:G94)</f>
        <v>3714</v>
      </c>
    </row>
    <row r="95" spans="2:8" x14ac:dyDescent="0.25">
      <c r="B95" s="64"/>
      <c r="C95" s="8" t="s">
        <v>18</v>
      </c>
      <c r="D95" s="9">
        <v>243</v>
      </c>
      <c r="E95" s="9">
        <v>374</v>
      </c>
      <c r="F95" s="9">
        <v>3985</v>
      </c>
      <c r="G95" s="9">
        <v>1516</v>
      </c>
      <c r="H95" s="10">
        <f>SUM(D95:G95)</f>
        <v>6118</v>
      </c>
    </row>
    <row r="96" spans="2:8" x14ac:dyDescent="0.25">
      <c r="B96" s="64"/>
      <c r="C96" s="8" t="s">
        <v>19</v>
      </c>
      <c r="D96" s="11">
        <f>IFERROR((D94/D95),0)</f>
        <v>0.4567901234567901</v>
      </c>
      <c r="E96" s="11">
        <f t="shared" ref="E96:H96" si="27">IFERROR((E94/E95),0)</f>
        <v>0.47860962566844922</v>
      </c>
      <c r="F96" s="11">
        <f t="shared" si="27"/>
        <v>0.56085319949811796</v>
      </c>
      <c r="G96" s="11">
        <f t="shared" si="27"/>
        <v>0.78430079155672827</v>
      </c>
      <c r="H96" s="11">
        <f t="shared" si="27"/>
        <v>0.60706113108859105</v>
      </c>
    </row>
    <row r="97" spans="2:8" x14ac:dyDescent="0.25">
      <c r="B97" s="64" t="s">
        <v>75</v>
      </c>
      <c r="C97" s="8" t="s">
        <v>17</v>
      </c>
      <c r="D97" s="9">
        <v>44</v>
      </c>
      <c r="E97" s="9">
        <v>97</v>
      </c>
      <c r="F97" s="9">
        <v>2167</v>
      </c>
      <c r="G97" s="9">
        <v>855</v>
      </c>
      <c r="H97" s="10">
        <f>SUM(D97:G97)</f>
        <v>3163</v>
      </c>
    </row>
    <row r="98" spans="2:8" x14ac:dyDescent="0.25">
      <c r="B98" s="64"/>
      <c r="C98" s="8" t="s">
        <v>18</v>
      </c>
      <c r="D98" s="9">
        <v>86</v>
      </c>
      <c r="E98" s="9">
        <v>178</v>
      </c>
      <c r="F98" s="9">
        <v>3950</v>
      </c>
      <c r="G98" s="9">
        <v>1046</v>
      </c>
      <c r="H98" s="10">
        <f>SUM(D98:G98)</f>
        <v>5260</v>
      </c>
    </row>
    <row r="99" spans="2:8" x14ac:dyDescent="0.25">
      <c r="B99" s="64"/>
      <c r="C99" s="8" t="s">
        <v>19</v>
      </c>
      <c r="D99" s="11">
        <f>IFERROR((D97/D98),0)</f>
        <v>0.51162790697674421</v>
      </c>
      <c r="E99" s="11">
        <f t="shared" ref="E99:H99" si="28">IFERROR((E97/E98),0)</f>
        <v>0.5449438202247191</v>
      </c>
      <c r="F99" s="11">
        <f t="shared" si="28"/>
        <v>0.54860759493670885</v>
      </c>
      <c r="G99" s="11">
        <f t="shared" si="28"/>
        <v>0.81739961759082214</v>
      </c>
      <c r="H99" s="11">
        <f t="shared" si="28"/>
        <v>0.60133079847908744</v>
      </c>
    </row>
    <row r="100" spans="2:8" x14ac:dyDescent="0.25">
      <c r="B100" s="64" t="s">
        <v>76</v>
      </c>
      <c r="C100" s="8" t="s">
        <v>17</v>
      </c>
      <c r="D100" s="9">
        <v>2</v>
      </c>
      <c r="E100" s="9">
        <v>8</v>
      </c>
      <c r="F100" s="9">
        <v>1704</v>
      </c>
      <c r="G100" s="9">
        <v>451</v>
      </c>
      <c r="H100" s="10">
        <f>SUM(D100:G100)</f>
        <v>2165</v>
      </c>
    </row>
    <row r="101" spans="2:8" x14ac:dyDescent="0.25">
      <c r="B101" s="64"/>
      <c r="C101" s="8" t="s">
        <v>18</v>
      </c>
      <c r="D101" s="9">
        <v>3</v>
      </c>
      <c r="E101" s="9">
        <v>12</v>
      </c>
      <c r="F101" s="9">
        <v>3265</v>
      </c>
      <c r="G101" s="9">
        <v>480</v>
      </c>
      <c r="H101" s="10">
        <f>SUM(D101:G101)</f>
        <v>3760</v>
      </c>
    </row>
    <row r="102" spans="2:8" x14ac:dyDescent="0.25">
      <c r="B102" s="64"/>
      <c r="C102" s="8" t="s">
        <v>19</v>
      </c>
      <c r="D102" s="11">
        <f>IFERROR((D100/D101),0)</f>
        <v>0.66666666666666663</v>
      </c>
      <c r="E102" s="11">
        <f t="shared" ref="E102:H102" si="29">IFERROR((E100/E101),0)</f>
        <v>0.66666666666666663</v>
      </c>
      <c r="F102" s="11">
        <f t="shared" si="29"/>
        <v>0.52189892802450233</v>
      </c>
      <c r="G102" s="11">
        <f t="shared" si="29"/>
        <v>0.93958333333333333</v>
      </c>
      <c r="H102" s="11">
        <f t="shared" si="29"/>
        <v>0.57579787234042556</v>
      </c>
    </row>
    <row r="103" spans="2:8" x14ac:dyDescent="0.25">
      <c r="B103" s="64" t="s">
        <v>77</v>
      </c>
      <c r="C103" s="8" t="s">
        <v>17</v>
      </c>
      <c r="D103" s="9">
        <v>51</v>
      </c>
      <c r="E103" s="9">
        <v>55</v>
      </c>
      <c r="F103" s="9">
        <v>1059</v>
      </c>
      <c r="G103" s="9">
        <v>385</v>
      </c>
      <c r="H103" s="10">
        <f>SUM(D103:G103)</f>
        <v>1550</v>
      </c>
    </row>
    <row r="104" spans="2:8" x14ac:dyDescent="0.25">
      <c r="B104" s="64"/>
      <c r="C104" s="8" t="s">
        <v>18</v>
      </c>
      <c r="D104" s="9">
        <v>87</v>
      </c>
      <c r="E104" s="9">
        <v>92</v>
      </c>
      <c r="F104" s="9">
        <v>1684</v>
      </c>
      <c r="G104" s="9">
        <v>475</v>
      </c>
      <c r="H104" s="10">
        <f>SUM(D104:G104)</f>
        <v>2338</v>
      </c>
    </row>
    <row r="105" spans="2:8" x14ac:dyDescent="0.25">
      <c r="B105" s="64"/>
      <c r="C105" s="8" t="s">
        <v>19</v>
      </c>
      <c r="D105" s="11">
        <f>IFERROR((D103/D104),0)</f>
        <v>0.58620689655172409</v>
      </c>
      <c r="E105" s="11">
        <f t="shared" ref="E105:H105" si="30">IFERROR((E103/E104),0)</f>
        <v>0.59782608695652173</v>
      </c>
      <c r="F105" s="11">
        <f t="shared" si="30"/>
        <v>0.62885985748218531</v>
      </c>
      <c r="G105" s="11">
        <f t="shared" si="30"/>
        <v>0.81052631578947365</v>
      </c>
      <c r="H105" s="11">
        <f t="shared" si="30"/>
        <v>0.6629597946963216</v>
      </c>
    </row>
    <row r="106" spans="2:8" x14ac:dyDescent="0.25">
      <c r="B106" s="64" t="s">
        <v>78</v>
      </c>
      <c r="C106" s="8" t="s">
        <v>17</v>
      </c>
      <c r="D106" s="9">
        <v>145</v>
      </c>
      <c r="E106" s="9">
        <v>18</v>
      </c>
      <c r="F106" s="9">
        <v>2561</v>
      </c>
      <c r="G106" s="9">
        <v>960</v>
      </c>
      <c r="H106" s="10">
        <f>SUM(D106:G106)</f>
        <v>3684</v>
      </c>
    </row>
    <row r="107" spans="2:8" x14ac:dyDescent="0.25">
      <c r="B107" s="64"/>
      <c r="C107" s="8" t="s">
        <v>18</v>
      </c>
      <c r="D107" s="9">
        <v>187</v>
      </c>
      <c r="E107" s="9">
        <v>24</v>
      </c>
      <c r="F107" s="9">
        <v>3320</v>
      </c>
      <c r="G107" s="9">
        <v>1194</v>
      </c>
      <c r="H107" s="10">
        <f>SUM(D107:G107)</f>
        <v>4725</v>
      </c>
    </row>
    <row r="108" spans="2:8" x14ac:dyDescent="0.25">
      <c r="B108" s="64"/>
      <c r="C108" s="8" t="s">
        <v>19</v>
      </c>
      <c r="D108" s="11">
        <f>IFERROR((D106/D107),0)</f>
        <v>0.77540106951871657</v>
      </c>
      <c r="E108" s="11">
        <f t="shared" ref="E108:H108" si="31">IFERROR((E106/E107),0)</f>
        <v>0.75</v>
      </c>
      <c r="F108" s="11">
        <f t="shared" si="31"/>
        <v>0.77138554216867472</v>
      </c>
      <c r="G108" s="11">
        <f t="shared" si="31"/>
        <v>0.8040201005025126</v>
      </c>
      <c r="H108" s="11">
        <f t="shared" si="31"/>
        <v>0.77968253968253964</v>
      </c>
    </row>
    <row r="109" spans="2:8" x14ac:dyDescent="0.25">
      <c r="B109" s="64" t="s">
        <v>79</v>
      </c>
      <c r="C109" s="8" t="s">
        <v>17</v>
      </c>
      <c r="D109" s="9">
        <v>10</v>
      </c>
      <c r="E109" s="9">
        <v>4</v>
      </c>
      <c r="F109" s="9">
        <v>1283</v>
      </c>
      <c r="G109" s="9">
        <v>106</v>
      </c>
      <c r="H109" s="10">
        <f>SUM(D109:G109)</f>
        <v>1403</v>
      </c>
    </row>
    <row r="110" spans="2:8" x14ac:dyDescent="0.25">
      <c r="B110" s="64"/>
      <c r="C110" s="8" t="s">
        <v>18</v>
      </c>
      <c r="D110" s="9">
        <v>15</v>
      </c>
      <c r="E110" s="9">
        <v>6</v>
      </c>
      <c r="F110" s="9">
        <v>1709</v>
      </c>
      <c r="G110" s="9">
        <v>120</v>
      </c>
      <c r="H110" s="10">
        <f>SUM(D110:G110)</f>
        <v>1850</v>
      </c>
    </row>
    <row r="111" spans="2:8" x14ac:dyDescent="0.25">
      <c r="B111" s="64"/>
      <c r="C111" s="8" t="s">
        <v>19</v>
      </c>
      <c r="D111" s="11">
        <f>IFERROR((D109/D110),0)</f>
        <v>0.66666666666666663</v>
      </c>
      <c r="E111" s="11">
        <f t="shared" ref="E111:H111" si="32">IFERROR((E109/E110),0)</f>
        <v>0.66666666666666663</v>
      </c>
      <c r="F111" s="11">
        <f t="shared" si="32"/>
        <v>0.75073142188414277</v>
      </c>
      <c r="G111" s="11">
        <f t="shared" si="32"/>
        <v>0.8833333333333333</v>
      </c>
      <c r="H111" s="11">
        <f t="shared" si="32"/>
        <v>0.7583783783783784</v>
      </c>
    </row>
    <row r="112" spans="2:8" x14ac:dyDescent="0.25">
      <c r="B112" s="64" t="s">
        <v>80</v>
      </c>
      <c r="C112" s="8" t="s">
        <v>17</v>
      </c>
      <c r="D112" s="9">
        <v>2</v>
      </c>
      <c r="E112" s="9">
        <v>6</v>
      </c>
      <c r="F112" s="9">
        <v>1645</v>
      </c>
      <c r="G112" s="9">
        <v>679</v>
      </c>
      <c r="H112" s="10">
        <f>SUM(D112:G112)</f>
        <v>2332</v>
      </c>
    </row>
    <row r="113" spans="2:8" x14ac:dyDescent="0.25">
      <c r="B113" s="64"/>
      <c r="C113" s="8" t="s">
        <v>18</v>
      </c>
      <c r="D113" s="9">
        <v>5</v>
      </c>
      <c r="E113" s="9">
        <v>9</v>
      </c>
      <c r="F113" s="9">
        <v>3479</v>
      </c>
      <c r="G113" s="9">
        <v>779</v>
      </c>
      <c r="H113" s="10">
        <f>SUM(D113:G113)</f>
        <v>4272</v>
      </c>
    </row>
    <row r="114" spans="2:8" x14ac:dyDescent="0.25">
      <c r="B114" s="64"/>
      <c r="C114" s="8" t="s">
        <v>19</v>
      </c>
      <c r="D114" s="11">
        <f>IFERROR((D112/D113),0)</f>
        <v>0.4</v>
      </c>
      <c r="E114" s="11">
        <f t="shared" ref="E114:H114" si="33">IFERROR((E112/E113),0)</f>
        <v>0.66666666666666663</v>
      </c>
      <c r="F114" s="11">
        <f t="shared" si="33"/>
        <v>0.47283702213279677</v>
      </c>
      <c r="G114" s="11">
        <f t="shared" si="33"/>
        <v>0.87163029525032087</v>
      </c>
      <c r="H114" s="11">
        <f t="shared" si="33"/>
        <v>0.54588014981273403</v>
      </c>
    </row>
    <row r="115" spans="2:8" x14ac:dyDescent="0.25">
      <c r="B115" s="64" t="s">
        <v>81</v>
      </c>
      <c r="C115" s="8" t="s">
        <v>17</v>
      </c>
      <c r="D115" s="9">
        <v>23</v>
      </c>
      <c r="E115" s="9">
        <v>2</v>
      </c>
      <c r="F115" s="9">
        <v>561</v>
      </c>
      <c r="G115" s="9">
        <v>161</v>
      </c>
      <c r="H115" s="10">
        <f>SUM(D115:G115)</f>
        <v>747</v>
      </c>
    </row>
    <row r="116" spans="2:8" x14ac:dyDescent="0.25">
      <c r="B116" s="64"/>
      <c r="C116" s="8" t="s">
        <v>18</v>
      </c>
      <c r="D116" s="9">
        <v>52</v>
      </c>
      <c r="E116" s="9">
        <v>7</v>
      </c>
      <c r="F116" s="9">
        <v>1211</v>
      </c>
      <c r="G116" s="9">
        <v>248</v>
      </c>
      <c r="H116" s="10">
        <f>SUM(D116:G116)</f>
        <v>1518</v>
      </c>
    </row>
    <row r="117" spans="2:8" x14ac:dyDescent="0.25">
      <c r="B117" s="64"/>
      <c r="C117" s="8" t="s">
        <v>19</v>
      </c>
      <c r="D117" s="11">
        <f>IFERROR((D115/D116),0)</f>
        <v>0.44230769230769229</v>
      </c>
      <c r="E117" s="11">
        <f t="shared" ref="E117:H117" si="34">IFERROR((E115/E116),0)</f>
        <v>0.2857142857142857</v>
      </c>
      <c r="F117" s="11">
        <f t="shared" si="34"/>
        <v>0.46325350949628408</v>
      </c>
      <c r="G117" s="11">
        <f t="shared" si="34"/>
        <v>0.64919354838709675</v>
      </c>
      <c r="H117" s="11">
        <f t="shared" si="34"/>
        <v>0.49209486166007904</v>
      </c>
    </row>
    <row r="118" spans="2:8" x14ac:dyDescent="0.25">
      <c r="B118" s="65" t="s">
        <v>53</v>
      </c>
      <c r="C118" s="12" t="s">
        <v>17</v>
      </c>
      <c r="D118" s="10">
        <f t="shared" ref="D118:H119" si="35">D13+D16+D19+D22+D25+D28+D31+D34+D37+D40+D43+D46+D49+D52+D55+D58+D64+D79+D82+D85+D88+D91+D94+D97+D100+D103+D106+D109+D112+D115+D67+D70+D73+D76+D61</f>
        <v>2471</v>
      </c>
      <c r="E118" s="10">
        <f t="shared" si="35"/>
        <v>2413</v>
      </c>
      <c r="F118" s="10">
        <f t="shared" si="35"/>
        <v>72051</v>
      </c>
      <c r="G118" s="10">
        <f t="shared" si="35"/>
        <v>25294</v>
      </c>
      <c r="H118" s="10">
        <f t="shared" si="35"/>
        <v>102229</v>
      </c>
    </row>
    <row r="119" spans="2:8" x14ac:dyDescent="0.25">
      <c r="B119" s="65"/>
      <c r="C119" s="12" t="s">
        <v>18</v>
      </c>
      <c r="D119" s="10">
        <f t="shared" si="35"/>
        <v>4516</v>
      </c>
      <c r="E119" s="10">
        <f t="shared" si="35"/>
        <v>5068</v>
      </c>
      <c r="F119" s="10">
        <f t="shared" si="35"/>
        <v>123958</v>
      </c>
      <c r="G119" s="10">
        <f t="shared" si="35"/>
        <v>31125</v>
      </c>
      <c r="H119" s="10">
        <f t="shared" si="35"/>
        <v>164667</v>
      </c>
    </row>
    <row r="120" spans="2:8" x14ac:dyDescent="0.25">
      <c r="B120" s="65"/>
      <c r="C120" s="12" t="s">
        <v>19</v>
      </c>
      <c r="D120" s="13">
        <f>IFERROR((D118/D119),0)</f>
        <v>0.54716563330380863</v>
      </c>
      <c r="E120" s="13">
        <f t="shared" ref="E120:H120" si="36">IFERROR((E118/E119),0)</f>
        <v>0.47612470402525653</v>
      </c>
      <c r="F120" s="13">
        <f t="shared" si="36"/>
        <v>0.58125332774004101</v>
      </c>
      <c r="G120" s="13">
        <f t="shared" si="36"/>
        <v>0.81265863453815257</v>
      </c>
      <c r="H120" s="41">
        <f t="shared" si="36"/>
        <v>0.62082262991370463</v>
      </c>
    </row>
  </sheetData>
  <mergeCells count="45">
    <mergeCell ref="B112:B114"/>
    <mergeCell ref="B115:B117"/>
    <mergeCell ref="B118:B120"/>
    <mergeCell ref="B94:B96"/>
    <mergeCell ref="B97:B99"/>
    <mergeCell ref="B100:B102"/>
    <mergeCell ref="B103:B105"/>
    <mergeCell ref="B106:B108"/>
    <mergeCell ref="B109:B111"/>
    <mergeCell ref="B76:B78"/>
    <mergeCell ref="B79:B81"/>
    <mergeCell ref="B82:B84"/>
    <mergeCell ref="B85:B87"/>
    <mergeCell ref="B88:B90"/>
    <mergeCell ref="B91:B93"/>
    <mergeCell ref="B58:B60"/>
    <mergeCell ref="B61:B63"/>
    <mergeCell ref="B64:B66"/>
    <mergeCell ref="B67:B69"/>
    <mergeCell ref="B70:B72"/>
    <mergeCell ref="B73:B75"/>
    <mergeCell ref="B40:B42"/>
    <mergeCell ref="B43:B45"/>
    <mergeCell ref="B46:B48"/>
    <mergeCell ref="B49:B51"/>
    <mergeCell ref="B52:B54"/>
    <mergeCell ref="B55:B57"/>
    <mergeCell ref="B22:B24"/>
    <mergeCell ref="B25:B27"/>
    <mergeCell ref="B28:B30"/>
    <mergeCell ref="B31:B33"/>
    <mergeCell ref="B34:B36"/>
    <mergeCell ref="B37:B39"/>
    <mergeCell ref="C10:F10"/>
    <mergeCell ref="I10:L10"/>
    <mergeCell ref="B12:C12"/>
    <mergeCell ref="B13:B15"/>
    <mergeCell ref="B16:B18"/>
    <mergeCell ref="B19:B21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9"/>
  <sheetViews>
    <sheetView showGridLines="0" zoomScale="85" zoomScaleNormal="85" workbookViewId="0"/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62" t="s">
        <v>21</v>
      </c>
      <c r="C2" s="62"/>
      <c r="D2" s="62"/>
      <c r="E2" s="62"/>
    </row>
    <row r="3" spans="2:5" ht="15" x14ac:dyDescent="0.2">
      <c r="B3" s="63" t="s">
        <v>22</v>
      </c>
      <c r="C3" s="63"/>
      <c r="D3" s="63"/>
      <c r="E3" s="63"/>
    </row>
    <row r="4" spans="2:5" ht="15" x14ac:dyDescent="0.25">
      <c r="B4" s="62" t="s">
        <v>1</v>
      </c>
      <c r="C4" s="62"/>
      <c r="D4" s="62"/>
      <c r="E4" s="62"/>
    </row>
    <row r="5" spans="2:5" x14ac:dyDescent="0.2">
      <c r="B5" s="25"/>
      <c r="C5" s="25"/>
      <c r="D5" s="25"/>
    </row>
    <row r="6" spans="2:5" ht="15" x14ac:dyDescent="0.25">
      <c r="B6" s="26" t="s">
        <v>2</v>
      </c>
      <c r="C6" s="26" t="s">
        <v>86</v>
      </c>
    </row>
    <row r="7" spans="2:5" ht="15" x14ac:dyDescent="0.25">
      <c r="B7" s="26" t="s">
        <v>3</v>
      </c>
      <c r="C7" s="27">
        <v>2016</v>
      </c>
    </row>
    <row r="8" spans="2:5" ht="15" x14ac:dyDescent="0.25">
      <c r="B8" s="26" t="s">
        <v>4</v>
      </c>
      <c r="C8" s="26" t="s">
        <v>128</v>
      </c>
    </row>
    <row r="9" spans="2:5" ht="15" x14ac:dyDescent="0.25">
      <c r="B9" s="26" t="s">
        <v>6</v>
      </c>
      <c r="C9" s="28" t="s">
        <v>23</v>
      </c>
      <c r="D9" s="25"/>
    </row>
    <row r="10" spans="2:5" ht="15" x14ac:dyDescent="0.25">
      <c r="B10" s="27" t="s">
        <v>5</v>
      </c>
      <c r="C10" s="69" t="s">
        <v>24</v>
      </c>
      <c r="D10" s="69"/>
      <c r="E10" s="69"/>
    </row>
    <row r="11" spans="2:5" x14ac:dyDescent="0.2">
      <c r="C11" s="69"/>
      <c r="D11" s="69"/>
      <c r="E11" s="69"/>
    </row>
    <row r="13" spans="2:5" ht="43.5" customHeight="1" x14ac:dyDescent="0.2">
      <c r="B13" s="59" t="s">
        <v>9</v>
      </c>
      <c r="C13" s="55" t="s">
        <v>25</v>
      </c>
      <c r="D13" s="55" t="s">
        <v>26</v>
      </c>
      <c r="E13" s="59" t="s">
        <v>27</v>
      </c>
    </row>
    <row r="14" spans="2:5" x14ac:dyDescent="0.2">
      <c r="B14" s="29" t="s">
        <v>54</v>
      </c>
      <c r="C14" s="30">
        <v>978</v>
      </c>
      <c r="D14" s="30">
        <v>5358</v>
      </c>
      <c r="E14" s="31">
        <f t="shared" ref="E14:E49" si="0">IFERROR((C14/D14),0)</f>
        <v>0.18253079507278835</v>
      </c>
    </row>
    <row r="15" spans="2:5" x14ac:dyDescent="0.2">
      <c r="B15" s="29" t="s">
        <v>55</v>
      </c>
      <c r="C15" s="30">
        <v>318</v>
      </c>
      <c r="D15" s="30">
        <v>9980</v>
      </c>
      <c r="E15" s="31">
        <f t="shared" si="0"/>
        <v>3.186372745490982E-2</v>
      </c>
    </row>
    <row r="16" spans="2:5" x14ac:dyDescent="0.2">
      <c r="B16" s="29" t="s">
        <v>56</v>
      </c>
      <c r="C16" s="30">
        <v>572</v>
      </c>
      <c r="D16" s="30">
        <v>3077</v>
      </c>
      <c r="E16" s="31">
        <f t="shared" si="0"/>
        <v>0.18589535261618459</v>
      </c>
    </row>
    <row r="17" spans="2:5" x14ac:dyDescent="0.2">
      <c r="B17" s="29" t="s">
        <v>57</v>
      </c>
      <c r="C17" s="30">
        <v>246</v>
      </c>
      <c r="D17" s="30">
        <v>7904</v>
      </c>
      <c r="E17" s="31">
        <f t="shared" si="0"/>
        <v>3.1123481781376517E-2</v>
      </c>
    </row>
    <row r="18" spans="2:5" x14ac:dyDescent="0.2">
      <c r="B18" s="29" t="s">
        <v>58</v>
      </c>
      <c r="C18" s="30">
        <v>380</v>
      </c>
      <c r="D18" s="30">
        <v>4282</v>
      </c>
      <c r="E18" s="31">
        <f t="shared" si="0"/>
        <v>8.8743577767398413E-2</v>
      </c>
    </row>
    <row r="19" spans="2:5" x14ac:dyDescent="0.2">
      <c r="B19" s="29" t="s">
        <v>59</v>
      </c>
      <c r="C19" s="30">
        <v>580</v>
      </c>
      <c r="D19" s="30">
        <v>6611</v>
      </c>
      <c r="E19" s="31">
        <f t="shared" si="0"/>
        <v>8.7732566933898054E-2</v>
      </c>
    </row>
    <row r="20" spans="2:5" x14ac:dyDescent="0.2">
      <c r="B20" s="29" t="s">
        <v>129</v>
      </c>
      <c r="C20" s="30">
        <v>165</v>
      </c>
      <c r="D20" s="30">
        <v>5500</v>
      </c>
      <c r="E20" s="31">
        <f t="shared" si="0"/>
        <v>0.03</v>
      </c>
    </row>
    <row r="21" spans="2:5" x14ac:dyDescent="0.2">
      <c r="B21" s="29" t="s">
        <v>60</v>
      </c>
      <c r="C21" s="30">
        <v>198</v>
      </c>
      <c r="D21" s="30">
        <v>2744</v>
      </c>
      <c r="E21" s="31">
        <f t="shared" si="0"/>
        <v>7.2157434402332368E-2</v>
      </c>
    </row>
    <row r="22" spans="2:5" x14ac:dyDescent="0.2">
      <c r="B22" s="29" t="s">
        <v>61</v>
      </c>
      <c r="C22" s="30">
        <v>280</v>
      </c>
      <c r="D22" s="30">
        <v>2903</v>
      </c>
      <c r="E22" s="31">
        <f t="shared" si="0"/>
        <v>9.6451946262487084E-2</v>
      </c>
    </row>
    <row r="23" spans="2:5" x14ac:dyDescent="0.2">
      <c r="B23" s="29" t="s">
        <v>62</v>
      </c>
      <c r="C23" s="30">
        <v>250</v>
      </c>
      <c r="D23" s="30">
        <v>4504</v>
      </c>
      <c r="E23" s="31">
        <f t="shared" si="0"/>
        <v>5.5506216696269983E-2</v>
      </c>
    </row>
    <row r="24" spans="2:5" x14ac:dyDescent="0.2">
      <c r="B24" s="29" t="s">
        <v>63</v>
      </c>
      <c r="C24" s="30">
        <v>670</v>
      </c>
      <c r="D24" s="30">
        <v>4417</v>
      </c>
      <c r="E24" s="31">
        <f t="shared" si="0"/>
        <v>0.15168666515734661</v>
      </c>
    </row>
    <row r="25" spans="2:5" x14ac:dyDescent="0.2">
      <c r="B25" s="29" t="s">
        <v>64</v>
      </c>
      <c r="C25" s="30">
        <v>157</v>
      </c>
      <c r="D25" s="30">
        <v>1182</v>
      </c>
      <c r="E25" s="31">
        <f t="shared" si="0"/>
        <v>0.13282571912013535</v>
      </c>
    </row>
    <row r="26" spans="2:5" x14ac:dyDescent="0.2">
      <c r="B26" s="29" t="s">
        <v>65</v>
      </c>
      <c r="C26" s="30">
        <v>220</v>
      </c>
      <c r="D26" s="30">
        <v>2861</v>
      </c>
      <c r="E26" s="31">
        <f t="shared" si="0"/>
        <v>7.6896190143306536E-2</v>
      </c>
    </row>
    <row r="27" spans="2:5" x14ac:dyDescent="0.2">
      <c r="B27" s="29" t="s">
        <v>66</v>
      </c>
      <c r="C27" s="30">
        <v>151</v>
      </c>
      <c r="D27" s="30">
        <v>2234</v>
      </c>
      <c r="E27" s="31">
        <f t="shared" si="0"/>
        <v>6.7591763652640996E-2</v>
      </c>
    </row>
    <row r="28" spans="2:5" x14ac:dyDescent="0.2">
      <c r="B28" s="29" t="s">
        <v>67</v>
      </c>
      <c r="C28" s="30">
        <v>35</v>
      </c>
      <c r="D28" s="30">
        <v>2737</v>
      </c>
      <c r="E28" s="31">
        <f t="shared" si="0"/>
        <v>1.278772378516624E-2</v>
      </c>
    </row>
    <row r="29" spans="2:5" x14ac:dyDescent="0.2">
      <c r="B29" s="29" t="s">
        <v>130</v>
      </c>
      <c r="C29" s="30">
        <v>267</v>
      </c>
      <c r="D29" s="30">
        <v>5130</v>
      </c>
      <c r="E29" s="31">
        <f t="shared" si="0"/>
        <v>5.2046783625730994E-2</v>
      </c>
    </row>
    <row r="30" spans="2:5" x14ac:dyDescent="0.2">
      <c r="B30" s="29" t="s">
        <v>90</v>
      </c>
      <c r="C30" s="30">
        <v>694</v>
      </c>
      <c r="D30" s="30">
        <v>11697</v>
      </c>
      <c r="E30" s="31">
        <f t="shared" si="0"/>
        <v>5.9331452509190391E-2</v>
      </c>
    </row>
    <row r="31" spans="2:5" x14ac:dyDescent="0.2">
      <c r="B31" s="29" t="s">
        <v>68</v>
      </c>
      <c r="C31" s="30">
        <v>175</v>
      </c>
      <c r="D31" s="30">
        <v>3876</v>
      </c>
      <c r="E31" s="31">
        <f t="shared" si="0"/>
        <v>4.514963880288958E-2</v>
      </c>
    </row>
    <row r="32" spans="2:5" x14ac:dyDescent="0.2">
      <c r="B32" s="29" t="s">
        <v>87</v>
      </c>
      <c r="C32" s="30">
        <v>660</v>
      </c>
      <c r="D32" s="30">
        <v>8753</v>
      </c>
      <c r="E32" s="31">
        <f t="shared" si="0"/>
        <v>7.5402719067748203E-2</v>
      </c>
    </row>
    <row r="33" spans="2:5" x14ac:dyDescent="0.2">
      <c r="B33" s="29" t="s">
        <v>89</v>
      </c>
      <c r="C33" s="30">
        <v>618</v>
      </c>
      <c r="D33" s="30">
        <v>12049</v>
      </c>
      <c r="E33" s="31">
        <f t="shared" si="0"/>
        <v>5.1290563532243337E-2</v>
      </c>
    </row>
    <row r="34" spans="2:5" x14ac:dyDescent="0.2">
      <c r="B34" s="29" t="s">
        <v>92</v>
      </c>
      <c r="C34" s="30">
        <v>727</v>
      </c>
      <c r="D34" s="30">
        <v>4582</v>
      </c>
      <c r="E34" s="31">
        <f t="shared" si="0"/>
        <v>0.15866433871671759</v>
      </c>
    </row>
    <row r="35" spans="2:5" x14ac:dyDescent="0.2">
      <c r="B35" s="29" t="s">
        <v>91</v>
      </c>
      <c r="C35" s="30">
        <v>103</v>
      </c>
      <c r="D35" s="30">
        <v>2986</v>
      </c>
      <c r="E35" s="31">
        <f t="shared" si="0"/>
        <v>3.449430676490288E-2</v>
      </c>
    </row>
    <row r="36" spans="2:5" x14ac:dyDescent="0.2">
      <c r="B36" s="29" t="s">
        <v>69</v>
      </c>
      <c r="C36" s="30">
        <v>41</v>
      </c>
      <c r="D36" s="30">
        <v>1480</v>
      </c>
      <c r="E36" s="31">
        <f t="shared" si="0"/>
        <v>2.7702702702702704E-2</v>
      </c>
    </row>
    <row r="37" spans="2:5" x14ac:dyDescent="0.2">
      <c r="B37" s="29" t="s">
        <v>70</v>
      </c>
      <c r="C37" s="30">
        <v>436</v>
      </c>
      <c r="D37" s="30">
        <v>3809</v>
      </c>
      <c r="E37" s="31">
        <f t="shared" si="0"/>
        <v>0.11446573903911787</v>
      </c>
    </row>
    <row r="38" spans="2:5" x14ac:dyDescent="0.2">
      <c r="B38" s="29" t="s">
        <v>71</v>
      </c>
      <c r="C38" s="30">
        <v>377</v>
      </c>
      <c r="D38" s="30">
        <v>5233</v>
      </c>
      <c r="E38" s="31">
        <f t="shared" si="0"/>
        <v>7.2042805274221286E-2</v>
      </c>
    </row>
    <row r="39" spans="2:5" x14ac:dyDescent="0.2">
      <c r="B39" s="29" t="s">
        <v>72</v>
      </c>
      <c r="C39" s="30">
        <v>351</v>
      </c>
      <c r="D39" s="30">
        <v>3976</v>
      </c>
      <c r="E39" s="31">
        <f t="shared" si="0"/>
        <v>8.8279678068410458E-2</v>
      </c>
    </row>
    <row r="40" spans="2:5" x14ac:dyDescent="0.2">
      <c r="B40" s="29" t="s">
        <v>73</v>
      </c>
      <c r="C40" s="30">
        <v>297</v>
      </c>
      <c r="D40" s="30">
        <v>4961</v>
      </c>
      <c r="E40" s="31">
        <f t="shared" si="0"/>
        <v>5.9866962305986697E-2</v>
      </c>
    </row>
    <row r="41" spans="2:5" x14ac:dyDescent="0.2">
      <c r="B41" s="29" t="s">
        <v>74</v>
      </c>
      <c r="C41" s="30">
        <v>417</v>
      </c>
      <c r="D41" s="30">
        <v>6118</v>
      </c>
      <c r="E41" s="31">
        <f t="shared" si="0"/>
        <v>6.8159529257927426E-2</v>
      </c>
    </row>
    <row r="42" spans="2:5" x14ac:dyDescent="0.2">
      <c r="B42" s="29" t="s">
        <v>75</v>
      </c>
      <c r="C42" s="30">
        <v>367</v>
      </c>
      <c r="D42" s="30">
        <v>5260</v>
      </c>
      <c r="E42" s="31">
        <f t="shared" si="0"/>
        <v>6.9771863117870717E-2</v>
      </c>
    </row>
    <row r="43" spans="2:5" x14ac:dyDescent="0.2">
      <c r="B43" s="29" t="s">
        <v>76</v>
      </c>
      <c r="C43" s="30">
        <v>145</v>
      </c>
      <c r="D43" s="30">
        <v>3760</v>
      </c>
      <c r="E43" s="31">
        <f t="shared" si="0"/>
        <v>3.8563829787234043E-2</v>
      </c>
    </row>
    <row r="44" spans="2:5" x14ac:dyDescent="0.2">
      <c r="B44" s="29" t="s">
        <v>77</v>
      </c>
      <c r="C44" s="30">
        <v>134</v>
      </c>
      <c r="D44" s="30">
        <v>2338</v>
      </c>
      <c r="E44" s="31">
        <f t="shared" si="0"/>
        <v>5.731394354148845E-2</v>
      </c>
    </row>
    <row r="45" spans="2:5" x14ac:dyDescent="0.2">
      <c r="B45" s="29" t="s">
        <v>78</v>
      </c>
      <c r="C45" s="30">
        <v>431</v>
      </c>
      <c r="D45" s="30">
        <v>4725</v>
      </c>
      <c r="E45" s="31">
        <f t="shared" si="0"/>
        <v>9.121693121693121E-2</v>
      </c>
    </row>
    <row r="46" spans="2:5" x14ac:dyDescent="0.2">
      <c r="B46" s="29" t="s">
        <v>79</v>
      </c>
      <c r="C46" s="30">
        <v>115</v>
      </c>
      <c r="D46" s="30">
        <v>1850</v>
      </c>
      <c r="E46" s="31">
        <f t="shared" si="0"/>
        <v>6.2162162162162166E-2</v>
      </c>
    </row>
    <row r="47" spans="2:5" x14ac:dyDescent="0.2">
      <c r="B47" s="29" t="s">
        <v>80</v>
      </c>
      <c r="C47" s="30">
        <v>253</v>
      </c>
      <c r="D47" s="30">
        <v>4272</v>
      </c>
      <c r="E47" s="31">
        <f t="shared" si="0"/>
        <v>5.9222846441947564E-2</v>
      </c>
    </row>
    <row r="48" spans="2:5" x14ac:dyDescent="0.2">
      <c r="B48" s="29" t="s">
        <v>81</v>
      </c>
      <c r="C48" s="30">
        <v>175</v>
      </c>
      <c r="D48" s="30">
        <v>1518</v>
      </c>
      <c r="E48" s="31">
        <f t="shared" si="0"/>
        <v>0.1152832674571805</v>
      </c>
    </row>
    <row r="49" spans="2:5" x14ac:dyDescent="0.2">
      <c r="B49" s="15"/>
      <c r="C49" s="59">
        <f>SUM(C14:C48)</f>
        <v>11983</v>
      </c>
      <c r="D49" s="59">
        <f>SUM(D14:D48)</f>
        <v>164667</v>
      </c>
      <c r="E49" s="32">
        <f t="shared" si="0"/>
        <v>7.2771107750794026E-2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showGridLines="0" zoomScale="85" zoomScaleNormal="85" workbookViewId="0"/>
  </sheetViews>
  <sheetFormatPr baseColWidth="10" defaultColWidth="9.140625" defaultRowHeight="15" x14ac:dyDescent="0.25"/>
  <cols>
    <col min="1" max="1" width="4.42578125" customWidth="1"/>
    <col min="2" max="2" width="16.85546875" customWidth="1"/>
    <col min="3" max="3" width="31.140625" customWidth="1"/>
    <col min="4" max="4" width="24.140625" customWidth="1"/>
    <col min="5" max="5" width="12.7109375" customWidth="1"/>
    <col min="7" max="7" width="10.28515625" bestFit="1" customWidth="1"/>
    <col min="8" max="8" width="13.85546875" bestFit="1" customWidth="1"/>
  </cols>
  <sheetData>
    <row r="2" spans="2:8" x14ac:dyDescent="0.25">
      <c r="B2" s="62" t="s">
        <v>82</v>
      </c>
      <c r="C2" s="62"/>
      <c r="D2" s="62"/>
      <c r="E2" s="62"/>
    </row>
    <row r="3" spans="2:8" ht="15" customHeight="1" x14ac:dyDescent="0.25">
      <c r="B3" s="70" t="s">
        <v>83</v>
      </c>
      <c r="C3" s="70"/>
      <c r="D3" s="70"/>
      <c r="E3" s="70"/>
    </row>
    <row r="4" spans="2:8" x14ac:dyDescent="0.25">
      <c r="B4" s="62" t="s">
        <v>1</v>
      </c>
      <c r="C4" s="62"/>
      <c r="D4" s="62"/>
      <c r="E4" s="62"/>
    </row>
    <row r="5" spans="2:8" x14ac:dyDescent="0.25">
      <c r="D5" s="2"/>
      <c r="E5" s="2"/>
    </row>
    <row r="6" spans="2:8" x14ac:dyDescent="0.25">
      <c r="B6" s="26" t="s">
        <v>2</v>
      </c>
      <c r="C6" t="s">
        <v>86</v>
      </c>
      <c r="D6" s="27"/>
    </row>
    <row r="7" spans="2:8" x14ac:dyDescent="0.25">
      <c r="B7" s="26" t="s">
        <v>3</v>
      </c>
      <c r="C7" s="42">
        <v>2016</v>
      </c>
      <c r="D7" s="27"/>
    </row>
    <row r="8" spans="2:8" x14ac:dyDescent="0.25">
      <c r="B8" s="26" t="s">
        <v>4</v>
      </c>
      <c r="C8" t="s">
        <v>128</v>
      </c>
      <c r="D8" s="27"/>
    </row>
    <row r="9" spans="2:8" ht="15" customHeight="1" x14ac:dyDescent="0.25">
      <c r="B9" s="26" t="s">
        <v>6</v>
      </c>
      <c r="C9" s="71" t="s">
        <v>30</v>
      </c>
      <c r="D9" s="71"/>
      <c r="E9" s="71"/>
    </row>
    <row r="10" spans="2:8" ht="15" customHeight="1" x14ac:dyDescent="0.25">
      <c r="B10" s="26" t="s">
        <v>5</v>
      </c>
      <c r="C10" s="69" t="s">
        <v>31</v>
      </c>
      <c r="D10" s="69"/>
      <c r="E10" s="69"/>
    </row>
    <row r="11" spans="2:8" x14ac:dyDescent="0.25">
      <c r="B11" s="26"/>
      <c r="C11" s="69"/>
      <c r="D11" s="69"/>
      <c r="E11" s="69"/>
    </row>
    <row r="13" spans="2:8" ht="30" x14ac:dyDescent="0.25">
      <c r="B13" s="46" t="s">
        <v>32</v>
      </c>
      <c r="C13" s="33" t="s">
        <v>33</v>
      </c>
      <c r="D13" s="33" t="s">
        <v>34</v>
      </c>
      <c r="E13" s="6" t="s">
        <v>35</v>
      </c>
    </row>
    <row r="14" spans="2:8" x14ac:dyDescent="0.25">
      <c r="B14" s="38" t="s">
        <v>84</v>
      </c>
      <c r="C14" s="47">
        <v>85</v>
      </c>
      <c r="D14" s="47">
        <v>6470</v>
      </c>
      <c r="E14" s="49">
        <f>IFERROR(C14/D14,"")</f>
        <v>1.3137557959814529E-2</v>
      </c>
      <c r="G14" s="50"/>
      <c r="H14" s="50"/>
    </row>
    <row r="15" spans="2:8" x14ac:dyDescent="0.25">
      <c r="B15" s="38" t="s">
        <v>85</v>
      </c>
      <c r="C15" s="47">
        <v>2020</v>
      </c>
      <c r="D15" s="47">
        <v>73054</v>
      </c>
      <c r="E15" s="49">
        <f t="shared" ref="E15:E17" si="0">IFERROR(C15/D15,"")</f>
        <v>2.765077887590002E-2</v>
      </c>
      <c r="G15" s="50"/>
      <c r="H15" s="50"/>
    </row>
    <row r="16" spans="2:8" x14ac:dyDescent="0.25">
      <c r="B16" s="38" t="s">
        <v>48</v>
      </c>
      <c r="C16" s="47">
        <v>17482</v>
      </c>
      <c r="D16" s="47">
        <v>579306</v>
      </c>
      <c r="E16" s="49">
        <f t="shared" si="0"/>
        <v>3.0177488235923675E-2</v>
      </c>
      <c r="G16" s="50"/>
      <c r="H16" s="50"/>
    </row>
    <row r="17" spans="2:8" x14ac:dyDescent="0.25">
      <c r="B17" s="38" t="s">
        <v>49</v>
      </c>
      <c r="C17" s="47">
        <v>11421</v>
      </c>
      <c r="D17" s="47">
        <v>205074</v>
      </c>
      <c r="E17" s="49">
        <f t="shared" si="0"/>
        <v>5.5692091635214602E-2</v>
      </c>
      <c r="G17" s="50"/>
      <c r="H17" s="50"/>
    </row>
    <row r="18" spans="2:8" x14ac:dyDescent="0.25">
      <c r="B18" s="17" t="s">
        <v>10</v>
      </c>
      <c r="C18" s="51">
        <f>SUM(C14:C17)</f>
        <v>31008</v>
      </c>
      <c r="D18" s="51">
        <f>SUM(D14:D17)</f>
        <v>863904</v>
      </c>
      <c r="E18" s="52">
        <f>IFERROR(C18/D18,0)</f>
        <v>3.5892876986331812E-2</v>
      </c>
    </row>
  </sheetData>
  <mergeCells count="5">
    <mergeCell ref="B2:E2"/>
    <mergeCell ref="B3:E3"/>
    <mergeCell ref="B4:E4"/>
    <mergeCell ref="C9:E9"/>
    <mergeCell ref="C10:E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showGridLines="0" zoomScale="85" zoomScaleNormal="85" workbookViewId="0"/>
  </sheetViews>
  <sheetFormatPr baseColWidth="10" defaultColWidth="9.140625" defaultRowHeight="15" x14ac:dyDescent="0.25"/>
  <cols>
    <col min="1" max="1" width="4.42578125" customWidth="1"/>
    <col min="2" max="2" width="15" customWidth="1"/>
    <col min="3" max="3" width="46.85546875" customWidth="1"/>
    <col min="4" max="4" width="33.28515625" customWidth="1"/>
    <col min="5" max="5" width="14.140625" customWidth="1"/>
  </cols>
  <sheetData>
    <row r="2" spans="2:6" x14ac:dyDescent="0.25">
      <c r="B2" s="62" t="s">
        <v>36</v>
      </c>
      <c r="C2" s="62"/>
      <c r="D2" s="62"/>
      <c r="E2" s="62"/>
    </row>
    <row r="3" spans="2:6" ht="15" customHeight="1" x14ac:dyDescent="0.25">
      <c r="B3" s="70" t="s">
        <v>37</v>
      </c>
      <c r="C3" s="70"/>
      <c r="D3" s="70"/>
      <c r="E3" s="70"/>
    </row>
    <row r="4" spans="2:6" x14ac:dyDescent="0.25">
      <c r="B4" s="62" t="s">
        <v>1</v>
      </c>
      <c r="C4" s="62"/>
      <c r="D4" s="62"/>
      <c r="E4" s="62"/>
    </row>
    <row r="5" spans="2:6" x14ac:dyDescent="0.25">
      <c r="B5" s="43"/>
      <c r="C5" s="43"/>
      <c r="D5" s="43"/>
      <c r="E5" s="43"/>
    </row>
    <row r="6" spans="2:6" x14ac:dyDescent="0.25">
      <c r="B6" t="s">
        <v>2</v>
      </c>
      <c r="C6" t="s">
        <v>86</v>
      </c>
    </row>
    <row r="7" spans="2:6" x14ac:dyDescent="0.25">
      <c r="B7" t="s">
        <v>3</v>
      </c>
      <c r="C7" s="42">
        <v>2016</v>
      </c>
    </row>
    <row r="8" spans="2:6" x14ac:dyDescent="0.25">
      <c r="B8" t="s">
        <v>4</v>
      </c>
      <c r="C8" t="s">
        <v>128</v>
      </c>
    </row>
    <row r="9" spans="2:6" ht="15" customHeight="1" x14ac:dyDescent="0.25">
      <c r="B9" t="s">
        <v>6</v>
      </c>
      <c r="C9" s="1" t="s">
        <v>38</v>
      </c>
      <c r="D9" s="1"/>
    </row>
    <row r="10" spans="2:6" ht="15.75" customHeight="1" x14ac:dyDescent="0.25">
      <c r="B10" t="s">
        <v>5</v>
      </c>
      <c r="C10" s="66" t="s">
        <v>39</v>
      </c>
      <c r="D10" s="66"/>
      <c r="E10" s="66"/>
    </row>
    <row r="12" spans="2:6" ht="52.5" customHeight="1" x14ac:dyDescent="0.25">
      <c r="B12" s="35" t="s">
        <v>40</v>
      </c>
      <c r="C12" s="36" t="s">
        <v>41</v>
      </c>
      <c r="D12" s="36" t="s">
        <v>42</v>
      </c>
      <c r="E12" s="35" t="s">
        <v>43</v>
      </c>
      <c r="F12" s="37"/>
    </row>
    <row r="13" spans="2:6" x14ac:dyDescent="0.25">
      <c r="B13" s="38">
        <v>102</v>
      </c>
      <c r="C13" s="47">
        <v>17950</v>
      </c>
      <c r="D13" s="47">
        <v>17950</v>
      </c>
      <c r="E13" s="39">
        <f>IFERROR(C13/D13,0)</f>
        <v>1</v>
      </c>
    </row>
    <row r="14" spans="2:6" x14ac:dyDescent="0.25">
      <c r="B14" s="38">
        <v>103</v>
      </c>
      <c r="C14" s="47">
        <v>182443</v>
      </c>
      <c r="D14" s="47">
        <v>182443</v>
      </c>
      <c r="E14" s="39">
        <f>IFERROR(C14/D14,0)</f>
        <v>1</v>
      </c>
    </row>
    <row r="15" spans="2:6" x14ac:dyDescent="0.25">
      <c r="B15" s="48">
        <v>123</v>
      </c>
      <c r="C15" s="47">
        <v>1124622</v>
      </c>
      <c r="D15" s="47">
        <v>1124622</v>
      </c>
      <c r="E15" s="39">
        <f>IFERROR(C15/D15,0)</f>
        <v>1</v>
      </c>
    </row>
    <row r="16" spans="2:6" x14ac:dyDescent="0.25">
      <c r="B16" s="48">
        <v>144</v>
      </c>
      <c r="C16" s="47">
        <v>1851830</v>
      </c>
      <c r="D16" s="47">
        <v>1851830</v>
      </c>
      <c r="E16" s="39">
        <f>IFERROR(C16/D16,0)</f>
        <v>1</v>
      </c>
    </row>
    <row r="17" spans="2:5" ht="48.75" customHeight="1" x14ac:dyDescent="0.25">
      <c r="B17" s="35" t="s">
        <v>47</v>
      </c>
      <c r="C17" s="20" t="s">
        <v>44</v>
      </c>
      <c r="D17" s="36" t="s">
        <v>45</v>
      </c>
      <c r="E17" s="19" t="s">
        <v>46</v>
      </c>
    </row>
    <row r="18" spans="2:5" x14ac:dyDescent="0.25">
      <c r="B18" s="38">
        <v>102</v>
      </c>
      <c r="C18" s="47">
        <v>6243</v>
      </c>
      <c r="D18" s="47">
        <v>6470</v>
      </c>
      <c r="E18" s="54">
        <f>IFERROR(C18/D18,0)</f>
        <v>0.96491499227202471</v>
      </c>
    </row>
    <row r="19" spans="2:5" x14ac:dyDescent="0.25">
      <c r="B19" s="38">
        <v>103</v>
      </c>
      <c r="C19" s="47">
        <v>69349</v>
      </c>
      <c r="D19" s="47">
        <v>73054</v>
      </c>
      <c r="E19" s="54">
        <f>IFERROR(C19/D19,0)</f>
        <v>0.9492840912201933</v>
      </c>
    </row>
    <row r="20" spans="2:5" x14ac:dyDescent="0.25">
      <c r="B20" s="48">
        <v>123</v>
      </c>
      <c r="C20" s="47">
        <v>442402</v>
      </c>
      <c r="D20" s="47">
        <v>579306</v>
      </c>
      <c r="E20" s="54">
        <f>IFERROR(C20/D20,0)</f>
        <v>0.7636758466164687</v>
      </c>
    </row>
    <row r="21" spans="2:5" x14ac:dyDescent="0.25">
      <c r="B21" s="38">
        <v>144</v>
      </c>
      <c r="C21" s="47">
        <v>169361</v>
      </c>
      <c r="D21" s="47">
        <v>205074</v>
      </c>
      <c r="E21" s="54">
        <f>IFERROR(C21/D21,0)</f>
        <v>0.82585310668344114</v>
      </c>
    </row>
    <row r="24" spans="2:5" x14ac:dyDescent="0.25">
      <c r="B24" s="34"/>
      <c r="C24" s="34"/>
      <c r="D24" s="34"/>
      <c r="E24" s="34"/>
    </row>
    <row r="25" spans="2:5" x14ac:dyDescent="0.25">
      <c r="B25" s="34"/>
      <c r="C25" s="34"/>
      <c r="D25" s="34"/>
      <c r="E25" s="34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2016-09-20T22:37:17Z</dcterms:modified>
</cp:coreProperties>
</file>