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15120" windowHeight="7440"/>
  </bookViews>
  <sheets>
    <sheet name="Anexo F (CSA)" sheetId="8" r:id="rId1"/>
    <sheet name="Anexo G (TEAP)" sheetId="9" r:id="rId2"/>
    <sheet name="Anexo H (DAP)" sheetId="10" r:id="rId3"/>
    <sheet name="Anexo I (CAT)" sheetId="6" r:id="rId4"/>
    <sheet name="Anexo J (AVH) (2)" sheetId="12" r:id="rId5"/>
  </sheets>
  <calcPr calcId="145621"/>
</workbook>
</file>

<file path=xl/calcChain.xml><?xml version="1.0" encoding="utf-8"?>
<calcChain xmlns="http://schemas.openxmlformats.org/spreadsheetml/2006/main">
  <c r="D17" i="6" l="1"/>
  <c r="C17" i="6"/>
  <c r="E16" i="6"/>
  <c r="E15" i="6"/>
  <c r="E14" i="6"/>
  <c r="E17" i="6" l="1"/>
  <c r="D53" i="8"/>
  <c r="C53" i="8"/>
  <c r="E52" i="8" l="1"/>
  <c r="E45" i="8"/>
  <c r="E46" i="8"/>
  <c r="E47" i="8"/>
  <c r="E48" i="8"/>
  <c r="G119" i="9" l="1"/>
  <c r="G118" i="9"/>
  <c r="F119" i="9"/>
  <c r="F118" i="9"/>
  <c r="E119" i="9"/>
  <c r="E118" i="9"/>
  <c r="D119" i="9"/>
  <c r="D118" i="9"/>
  <c r="E15" i="9" l="1"/>
  <c r="H13" i="9" l="1"/>
  <c r="H19" i="9" l="1"/>
  <c r="H34" i="9"/>
  <c r="H37" i="9"/>
  <c r="H55" i="9"/>
  <c r="H76" i="9"/>
  <c r="H79" i="9"/>
  <c r="H82" i="9"/>
  <c r="H85" i="9"/>
  <c r="H88" i="9"/>
  <c r="H91" i="9"/>
  <c r="H94" i="9"/>
  <c r="H97" i="9"/>
  <c r="H100" i="9"/>
  <c r="H115" i="9"/>
  <c r="H16" i="9"/>
  <c r="H22" i="9"/>
  <c r="H25" i="9"/>
  <c r="H28" i="9"/>
  <c r="H31" i="9"/>
  <c r="H40" i="9"/>
  <c r="H43" i="9"/>
  <c r="H46" i="9"/>
  <c r="H49" i="9"/>
  <c r="H52" i="9"/>
  <c r="H58" i="9"/>
  <c r="H61" i="9"/>
  <c r="H64" i="9"/>
  <c r="H67" i="9"/>
  <c r="H70" i="9"/>
  <c r="H73" i="9"/>
  <c r="H103" i="9"/>
  <c r="H106" i="9"/>
  <c r="H109" i="9"/>
  <c r="H112" i="9"/>
  <c r="H17" i="9"/>
  <c r="H20" i="9"/>
  <c r="H23" i="9"/>
  <c r="H26" i="9"/>
  <c r="H29" i="9"/>
  <c r="H32" i="9"/>
  <c r="H35" i="9"/>
  <c r="H38" i="9"/>
  <c r="H41" i="9"/>
  <c r="H44" i="9"/>
  <c r="H47" i="9"/>
  <c r="H50" i="9"/>
  <c r="H53" i="9"/>
  <c r="H56" i="9"/>
  <c r="H59" i="9"/>
  <c r="H62" i="9"/>
  <c r="H65" i="9"/>
  <c r="H68" i="9"/>
  <c r="H71" i="9"/>
  <c r="H74" i="9"/>
  <c r="H77" i="9"/>
  <c r="H80" i="9"/>
  <c r="H83" i="9"/>
  <c r="H86" i="9"/>
  <c r="H89" i="9"/>
  <c r="H92" i="9"/>
  <c r="H95" i="9"/>
  <c r="H98" i="9"/>
  <c r="H101" i="9"/>
  <c r="H104" i="9"/>
  <c r="H107" i="9"/>
  <c r="H110" i="9"/>
  <c r="H113" i="9"/>
  <c r="H116" i="9"/>
  <c r="D49" i="10"/>
  <c r="C49" i="10" l="1"/>
  <c r="D27" i="9"/>
  <c r="D15" i="9" l="1"/>
  <c r="H14" i="9"/>
  <c r="H15" i="9" l="1"/>
  <c r="E14" i="10"/>
  <c r="E33" i="9" l="1"/>
  <c r="D33" i="9"/>
  <c r="F33" i="9"/>
  <c r="G33" i="9"/>
  <c r="F75" i="9" l="1"/>
  <c r="D75" i="9"/>
  <c r="E75" i="9"/>
  <c r="G75" i="9"/>
  <c r="G21" i="9"/>
  <c r="F21" i="9"/>
  <c r="D21" i="9"/>
  <c r="E21" i="9"/>
  <c r="E99" i="9" l="1"/>
  <c r="D99" i="9"/>
  <c r="F99" i="9"/>
  <c r="G99" i="9"/>
  <c r="E30" i="10" l="1"/>
  <c r="E19" i="10" l="1"/>
  <c r="E28" i="10"/>
  <c r="E34" i="10"/>
  <c r="E35" i="10"/>
  <c r="E51" i="8" l="1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9" i="8"/>
  <c r="E50" i="8"/>
  <c r="E14" i="8"/>
  <c r="E53" i="8" l="1"/>
  <c r="G30" i="9" l="1"/>
  <c r="F30" i="9"/>
  <c r="D30" i="9" l="1"/>
  <c r="E30" i="9"/>
  <c r="H30" i="9" l="1"/>
  <c r="F78" i="9" l="1"/>
  <c r="F63" i="9"/>
  <c r="E57" i="9"/>
  <c r="E15" i="10"/>
  <c r="E20" i="10"/>
  <c r="E24" i="10"/>
  <c r="E29" i="10"/>
  <c r="E36" i="10"/>
  <c r="E40" i="10"/>
  <c r="E44" i="10"/>
  <c r="E48" i="10"/>
  <c r="E17" i="10"/>
  <c r="E26" i="10"/>
  <c r="E38" i="10"/>
  <c r="E42" i="10"/>
  <c r="E18" i="10"/>
  <c r="E27" i="10"/>
  <c r="E39" i="10"/>
  <c r="E47" i="10"/>
  <c r="E16" i="10"/>
  <c r="E21" i="10"/>
  <c r="E25" i="10"/>
  <c r="E31" i="10"/>
  <c r="E37" i="10"/>
  <c r="E41" i="10"/>
  <c r="E45" i="10"/>
  <c r="E22" i="10"/>
  <c r="E32" i="10"/>
  <c r="E46" i="10"/>
  <c r="E23" i="10"/>
  <c r="E33" i="10"/>
  <c r="E43" i="10"/>
  <c r="G63" i="9" l="1"/>
  <c r="G78" i="9"/>
  <c r="G57" i="9"/>
  <c r="D63" i="9"/>
  <c r="E63" i="9"/>
  <c r="E78" i="9"/>
  <c r="F57" i="9"/>
  <c r="D57" i="9"/>
  <c r="D78" i="9"/>
  <c r="E117" i="9"/>
  <c r="E39" i="9"/>
  <c r="E45" i="9"/>
  <c r="E51" i="9"/>
  <c r="E60" i="9"/>
  <c r="E69" i="9"/>
  <c r="E81" i="9"/>
  <c r="E87" i="9"/>
  <c r="E93" i="9"/>
  <c r="E105" i="9"/>
  <c r="E111" i="9"/>
  <c r="G117" i="9"/>
  <c r="F18" i="9"/>
  <c r="F27" i="9"/>
  <c r="G18" i="9"/>
  <c r="G24" i="9"/>
  <c r="G39" i="9"/>
  <c r="G45" i="9"/>
  <c r="G51" i="9"/>
  <c r="G60" i="9"/>
  <c r="G69" i="9"/>
  <c r="G81" i="9"/>
  <c r="G87" i="9"/>
  <c r="G93" i="9"/>
  <c r="G105" i="9"/>
  <c r="G111" i="9"/>
  <c r="E36" i="9"/>
  <c r="E42" i="9"/>
  <c r="E48" i="9"/>
  <c r="E54" i="9"/>
  <c r="E66" i="9"/>
  <c r="E72" i="9"/>
  <c r="E84" i="9"/>
  <c r="E90" i="9"/>
  <c r="E96" i="9"/>
  <c r="E102" i="9"/>
  <c r="E108" i="9"/>
  <c r="G114" i="9"/>
  <c r="F36" i="9"/>
  <c r="G27" i="9"/>
  <c r="G36" i="9"/>
  <c r="G42" i="9"/>
  <c r="G48" i="9"/>
  <c r="G54" i="9"/>
  <c r="G66" i="9"/>
  <c r="G72" i="9"/>
  <c r="G84" i="9"/>
  <c r="G90" i="9"/>
  <c r="G96" i="9"/>
  <c r="G102" i="9"/>
  <c r="G108" i="9"/>
  <c r="E114" i="9"/>
  <c r="D105" i="9"/>
  <c r="D36" i="9"/>
  <c r="D39" i="9"/>
  <c r="D111" i="9"/>
  <c r="D102" i="9"/>
  <c r="F48" i="9"/>
  <c r="F54" i="9"/>
  <c r="F66" i="9"/>
  <c r="F72" i="9"/>
  <c r="F84" i="9"/>
  <c r="F90" i="9"/>
  <c r="F96" i="9"/>
  <c r="F102" i="9"/>
  <c r="F108" i="9"/>
  <c r="D114" i="9"/>
  <c r="D93" i="9"/>
  <c r="E18" i="9"/>
  <c r="F15" i="9"/>
  <c r="F24" i="9"/>
  <c r="H27" i="9"/>
  <c r="D72" i="9"/>
  <c r="D24" i="9"/>
  <c r="H24" i="9"/>
  <c r="G15" i="9"/>
  <c r="D48" i="9"/>
  <c r="D54" i="9"/>
  <c r="D108" i="9"/>
  <c r="F39" i="9"/>
  <c r="D45" i="9"/>
  <c r="D90" i="9"/>
  <c r="D96" i="9"/>
  <c r="D69" i="9"/>
  <c r="D84" i="9"/>
  <c r="D81" i="9"/>
  <c r="D51" i="9"/>
  <c r="F117" i="9"/>
  <c r="E49" i="10"/>
  <c r="D42" i="9"/>
  <c r="D87" i="9"/>
  <c r="D66" i="9"/>
  <c r="D18" i="9"/>
  <c r="D60" i="9"/>
  <c r="E27" i="9"/>
  <c r="F45" i="9"/>
  <c r="F51" i="9"/>
  <c r="F60" i="9"/>
  <c r="F69" i="9"/>
  <c r="F81" i="9"/>
  <c r="F87" i="9"/>
  <c r="F93" i="9"/>
  <c r="F105" i="9"/>
  <c r="F111" i="9"/>
  <c r="D117" i="9"/>
  <c r="F114" i="9"/>
  <c r="E24" i="9"/>
  <c r="F42" i="9"/>
  <c r="H118" i="9" l="1"/>
  <c r="H18" i="9"/>
  <c r="H119" i="9"/>
  <c r="H69" i="9"/>
  <c r="H51" i="9"/>
  <c r="H78" i="9"/>
  <c r="H48" i="9"/>
  <c r="H57" i="9"/>
  <c r="H75" i="9"/>
  <c r="H63" i="9"/>
  <c r="H117" i="9"/>
  <c r="H45" i="9"/>
  <c r="H81" i="9"/>
  <c r="H60" i="9"/>
  <c r="H54" i="9"/>
  <c r="H66" i="9"/>
  <c r="H39" i="9"/>
  <c r="H42" i="9"/>
  <c r="H90" i="9"/>
  <c r="H102" i="9"/>
  <c r="H87" i="9"/>
  <c r="H84" i="9"/>
  <c r="H96" i="9"/>
  <c r="H33" i="9"/>
  <c r="D120" i="9"/>
  <c r="E120" i="9"/>
  <c r="H36" i="9"/>
  <c r="H99" i="9"/>
  <c r="H108" i="9"/>
  <c r="G120" i="9"/>
  <c r="H21" i="9"/>
  <c r="H93" i="9"/>
  <c r="F120" i="9"/>
  <c r="H105" i="9"/>
  <c r="H72" i="9"/>
  <c r="H114" i="9"/>
  <c r="H111" i="9"/>
  <c r="H120" i="9" l="1"/>
</calcChain>
</file>

<file path=xl/sharedStrings.xml><?xml version="1.0" encoding="utf-8"?>
<sst xmlns="http://schemas.openxmlformats.org/spreadsheetml/2006/main" count="331" uniqueCount="134">
  <si>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</si>
  <si>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</si>
  <si>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</si>
  <si>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</si>
  <si>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</si>
  <si>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</si>
  <si>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</si>
  <si>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</si>
  <si>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</si>
  <si>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</si>
  <si>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</si>
  <si>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</si>
  <si>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</si>
  <si>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</si>
  <si>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</si>
  <si>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</si>
  <si>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</si>
  <si>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</si>
  <si>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</si>
  <si>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</si>
  <si>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</si>
  <si>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</si>
  <si>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</si>
  <si>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</si>
  <si>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</si>
  <si>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</si>
  <si>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</si>
  <si>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</si>
  <si>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</si>
  <si>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</si>
  <si>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</si>
  <si>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</si>
  <si>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</si>
  <si>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</si>
  <si>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</si>
  <si>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</si>
  <si>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</si>
  <si>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</si>
  <si>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</si>
  <si>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</si>
  <si>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</si>
  <si>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</si>
  <si>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</si>
  <si>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</si>
  <si>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</si>
  <si>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</si>
  <si>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</si>
  <si>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</si>
  <si>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</si>
  <si>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</si>
  <si>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</si>
  <si>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</si>
  <si>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</si>
  <si>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</si>
  <si>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</si>
  <si>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</si>
  <si>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</si>
  <si>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</si>
  <si>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</si>
  <si>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</si>
  <si>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</si>
  <si>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</si>
  <si>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</si>
  <si>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</si>
  <si>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</si>
  <si>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</si>
  <si>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</si>
  <si>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</si>
  <si>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</si>
  <si>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</si>
  <si>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</si>
  <si>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</si>
  <si>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</si>
  <si>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</si>
  <si>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</si>
  <si>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</si>
  <si>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</si>
  <si>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</si>
  <si>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</si>
  <si>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</si>
  <si>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</si>
  <si>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</si>
  <si>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</si>
  <si>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</si>
  <si>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</si>
  <si>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</si>
  <si>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</si>
  <si>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</si>
  <si>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</si>
  <si>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</si>
  <si>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</si>
  <si>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</si>
  <si>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</si>
  <si>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</si>
  <si>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</si>
  <si>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TP_Larco</t>
  </si>
  <si>
    <t xml:space="preserve"> -</t>
  </si>
  <si>
    <t>TP Centro de Lima</t>
  </si>
  <si>
    <t>TP Fiori</t>
  </si>
  <si>
    <t>TP Chorrillos</t>
  </si>
  <si>
    <t>TP Huacho</t>
  </si>
  <si>
    <t>TP La Molina</t>
  </si>
  <si>
    <t>TP La Victoria</t>
  </si>
  <si>
    <t>TP Larco</t>
  </si>
  <si>
    <t>TP Minka2</t>
  </si>
  <si>
    <t>TP Miraflores</t>
  </si>
  <si>
    <t>TP Jockey Plaza</t>
  </si>
  <si>
    <t>TP Mega Plaza</t>
  </si>
  <si>
    <t>TP Open Plaza</t>
  </si>
  <si>
    <t>TP_NS Real Plaza / Primavera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</si>
  <si>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</si>
  <si>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</si>
  <si>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</si>
  <si>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</si>
  <si>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</si>
  <si>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</si>
  <si>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</si>
  <si>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</si>
  <si>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</si>
  <si>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</si>
  <si>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</si>
  <si>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</si>
  <si>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</si>
  <si>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</si>
  <si>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</si>
  <si>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</si>
  <si>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</si>
  <si>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</si>
  <si>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</si>
  <si>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</si>
  <si>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</si>
  <si>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</si>
  <si>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Agosto</t>
  </si>
  <si>
    <t>* Se reportan las llamadas atendidas por un agente ingresadas por el 102 (Reclamos)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</si>
</sst>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0" fontId="1" fillId="2" borderId="2" xfId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3"/>
  <sheetViews>
    <sheetView showGridLines="0" tabSelected="1" zoomScale="85" zoomScaleNormal="85" workbookViewId="0">
      <selection activeCell="K11" sqref="K11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59" t="s">
        <v>28</v>
      </c>
      <c r="C2" s="59"/>
      <c r="D2" s="59"/>
      <c r="E2" s="59"/>
    </row>
    <row r="3" spans="2:5" x14ac:dyDescent="0.25">
      <c r="B3" s="60" t="s">
        <v>0</v>
      </c>
      <c r="C3" s="60"/>
      <c r="D3" s="60"/>
      <c r="E3" s="60"/>
    </row>
    <row r="4" spans="2:5" x14ac:dyDescent="0.25">
      <c r="B4" s="59" t="s">
        <v>1</v>
      </c>
      <c r="C4" s="59"/>
      <c r="D4" s="59"/>
      <c r="E4" s="59"/>
    </row>
    <row r="5" spans="2:5" x14ac:dyDescent="0.25">
      <c r="B5" s="19"/>
      <c r="C5" s="19"/>
      <c r="D5" s="19"/>
      <c r="E5" s="19"/>
    </row>
    <row r="6" spans="2:5" x14ac:dyDescent="0.25">
      <c r="B6" t="s">
        <v>2</v>
      </c>
      <c r="C6" t="s">
        <v>88</v>
      </c>
    </row>
    <row r="7" spans="2:5" x14ac:dyDescent="0.25">
      <c r="B7" t="s">
        <v>3</v>
      </c>
      <c r="C7" s="45">
        <v>2017</v>
      </c>
    </row>
    <row r="8" spans="2:5" x14ac:dyDescent="0.25">
      <c r="B8" t="s">
        <v>4</v>
      </c>
      <c r="C8" t="s">
        <v>132</v>
      </c>
    </row>
    <row r="9" spans="2:5" x14ac:dyDescent="0.25">
      <c r="B9" t="s">
        <v>6</v>
      </c>
      <c r="C9" s="57" t="s">
        <v>7</v>
      </c>
      <c r="D9" s="57"/>
    </row>
    <row r="10" spans="2:5" x14ac:dyDescent="0.25">
      <c r="B10" t="s">
        <v>5</v>
      </c>
      <c r="C10" s="58" t="s">
        <v>8</v>
      </c>
      <c r="D10" s="58"/>
    </row>
    <row r="11" spans="2:5" x14ac:dyDescent="0.25">
      <c r="C11" s="58"/>
      <c r="D11" s="58"/>
    </row>
    <row r="13" spans="2:5" x14ac:dyDescent="0.25">
      <c r="B13" s="18" t="s">
        <v>9</v>
      </c>
      <c r="C13" s="43" t="s">
        <v>11</v>
      </c>
      <c r="D13" s="43" t="s">
        <v>12</v>
      </c>
      <c r="E13" s="6" t="s">
        <v>13</v>
      </c>
    </row>
    <row r="14" spans="2:5" x14ac:dyDescent="0.25">
      <c r="B14" s="3" t="s">
        <v>97</v>
      </c>
      <c r="C14" s="23">
        <v>0</v>
      </c>
      <c r="D14" s="24">
        <v>336</v>
      </c>
      <c r="E14" s="7">
        <f>IFERROR(C14/D14,0)</f>
        <v>0</v>
      </c>
    </row>
    <row r="15" spans="2:5" x14ac:dyDescent="0.25">
      <c r="B15" s="3" t="s">
        <v>98</v>
      </c>
      <c r="C15" s="23">
        <v>0</v>
      </c>
      <c r="D15" s="24">
        <v>250</v>
      </c>
      <c r="E15" s="7">
        <f t="shared" ref="E15:E53" si="0">IFERROR(C15/D15,0)</f>
        <v>0</v>
      </c>
    </row>
    <row r="16" spans="2:5" x14ac:dyDescent="0.25">
      <c r="B16" s="3" t="s">
        <v>99</v>
      </c>
      <c r="C16" s="23">
        <v>0</v>
      </c>
      <c r="D16" s="24">
        <v>336</v>
      </c>
      <c r="E16" s="7">
        <f t="shared" si="0"/>
        <v>0</v>
      </c>
    </row>
    <row r="17" spans="2:5" x14ac:dyDescent="0.25">
      <c r="B17" s="3" t="s">
        <v>100</v>
      </c>
      <c r="C17" s="23">
        <v>0</v>
      </c>
      <c r="D17" s="24">
        <v>253</v>
      </c>
      <c r="E17" s="7">
        <f t="shared" si="0"/>
        <v>0</v>
      </c>
    </row>
    <row r="18" spans="2:5" x14ac:dyDescent="0.25">
      <c r="B18" s="3" t="s">
        <v>101</v>
      </c>
      <c r="C18" s="23">
        <v>0</v>
      </c>
      <c r="D18" s="24">
        <v>264</v>
      </c>
      <c r="E18" s="7">
        <f t="shared" si="0"/>
        <v>0</v>
      </c>
    </row>
    <row r="19" spans="2:5" x14ac:dyDescent="0.25">
      <c r="B19" s="3" t="s">
        <v>102</v>
      </c>
      <c r="C19" s="23">
        <v>0</v>
      </c>
      <c r="D19" s="24">
        <v>238</v>
      </c>
      <c r="E19" s="7">
        <f t="shared" si="0"/>
        <v>0</v>
      </c>
    </row>
    <row r="20" spans="2:5" x14ac:dyDescent="0.25">
      <c r="B20" s="3" t="s">
        <v>103</v>
      </c>
      <c r="C20" s="23">
        <v>0</v>
      </c>
      <c r="D20" s="24">
        <v>301</v>
      </c>
      <c r="E20" s="7">
        <f t="shared" si="0"/>
        <v>0</v>
      </c>
    </row>
    <row r="21" spans="2:5" x14ac:dyDescent="0.25">
      <c r="B21" s="3" t="s">
        <v>104</v>
      </c>
      <c r="C21" s="23">
        <v>0</v>
      </c>
      <c r="D21" s="24">
        <v>336</v>
      </c>
      <c r="E21" s="7">
        <f t="shared" si="0"/>
        <v>0</v>
      </c>
    </row>
    <row r="22" spans="2:5" x14ac:dyDescent="0.25">
      <c r="B22" s="3" t="s">
        <v>105</v>
      </c>
      <c r="C22" s="23">
        <v>1.6166666666666667</v>
      </c>
      <c r="D22" s="24">
        <v>264</v>
      </c>
      <c r="E22" s="7">
        <f t="shared" si="0"/>
        <v>6.1237373737373741E-3</v>
      </c>
    </row>
    <row r="23" spans="2:5" x14ac:dyDescent="0.25">
      <c r="B23" s="3" t="s">
        <v>106</v>
      </c>
      <c r="C23" s="23">
        <v>0</v>
      </c>
      <c r="D23" s="24">
        <v>341</v>
      </c>
      <c r="E23" s="7">
        <f t="shared" si="0"/>
        <v>0</v>
      </c>
    </row>
    <row r="24" spans="2:5" x14ac:dyDescent="0.25">
      <c r="B24" s="3" t="s">
        <v>107</v>
      </c>
      <c r="C24" s="23">
        <v>0</v>
      </c>
      <c r="D24" s="24">
        <v>372</v>
      </c>
      <c r="E24" s="7">
        <f t="shared" si="0"/>
        <v>0</v>
      </c>
    </row>
    <row r="25" spans="2:5" x14ac:dyDescent="0.25">
      <c r="B25" s="3" t="s">
        <v>108</v>
      </c>
      <c r="C25" s="23">
        <v>0</v>
      </c>
      <c r="D25" s="24">
        <v>372</v>
      </c>
      <c r="E25" s="7">
        <f t="shared" si="0"/>
        <v>0</v>
      </c>
    </row>
    <row r="26" spans="2:5" x14ac:dyDescent="0.25">
      <c r="B26" s="3" t="s">
        <v>109</v>
      </c>
      <c r="C26" s="23">
        <v>0</v>
      </c>
      <c r="D26" s="24">
        <v>372</v>
      </c>
      <c r="E26" s="7">
        <f t="shared" si="0"/>
        <v>0</v>
      </c>
    </row>
    <row r="27" spans="2:5" x14ac:dyDescent="0.25">
      <c r="B27" s="3" t="s">
        <v>110</v>
      </c>
      <c r="C27" s="23">
        <v>0</v>
      </c>
      <c r="D27" s="24">
        <v>264</v>
      </c>
      <c r="E27" s="7">
        <f t="shared" si="0"/>
        <v>0</v>
      </c>
    </row>
    <row r="28" spans="2:5" x14ac:dyDescent="0.25">
      <c r="B28" s="3" t="s">
        <v>111</v>
      </c>
      <c r="C28" s="23">
        <v>0</v>
      </c>
      <c r="D28" s="24">
        <v>253</v>
      </c>
      <c r="E28" s="7">
        <f t="shared" si="0"/>
        <v>0</v>
      </c>
    </row>
    <row r="29" spans="2:5" x14ac:dyDescent="0.25">
      <c r="B29" s="3" t="s">
        <v>112</v>
      </c>
      <c r="C29" s="23">
        <v>0</v>
      </c>
      <c r="D29" s="24">
        <v>253</v>
      </c>
      <c r="E29" s="7">
        <f t="shared" si="0"/>
        <v>0</v>
      </c>
    </row>
    <row r="30" spans="2:5" x14ac:dyDescent="0.25">
      <c r="B30" s="3" t="s">
        <v>113</v>
      </c>
      <c r="C30" s="23">
        <v>0</v>
      </c>
      <c r="D30" s="24">
        <v>264</v>
      </c>
      <c r="E30" s="7">
        <f t="shared" si="0"/>
        <v>0</v>
      </c>
    </row>
    <row r="31" spans="2:5" x14ac:dyDescent="0.25">
      <c r="B31" s="3" t="s">
        <v>114</v>
      </c>
      <c r="C31" s="23">
        <v>0</v>
      </c>
      <c r="D31" s="24">
        <v>264</v>
      </c>
      <c r="E31" s="7">
        <f t="shared" si="0"/>
        <v>0</v>
      </c>
    </row>
    <row r="32" spans="2:5" x14ac:dyDescent="0.25">
      <c r="B32" s="3" t="s">
        <v>115</v>
      </c>
      <c r="C32" s="23">
        <v>1</v>
      </c>
      <c r="D32" s="24">
        <v>285</v>
      </c>
      <c r="E32" s="7">
        <f t="shared" si="0"/>
        <v>3.5087719298245615E-3</v>
      </c>
    </row>
    <row r="33" spans="2:5" x14ac:dyDescent="0.25">
      <c r="B33" s="3" t="s">
        <v>116</v>
      </c>
      <c r="C33" s="23">
        <v>0</v>
      </c>
      <c r="D33" s="24">
        <v>238</v>
      </c>
      <c r="E33" s="7">
        <f t="shared" si="0"/>
        <v>0</v>
      </c>
    </row>
    <row r="34" spans="2:5" x14ac:dyDescent="0.25">
      <c r="B34" s="3" t="s">
        <v>117</v>
      </c>
      <c r="C34" s="23">
        <v>0</v>
      </c>
      <c r="D34" s="24">
        <v>286</v>
      </c>
      <c r="E34" s="7">
        <f t="shared" si="0"/>
        <v>0</v>
      </c>
    </row>
    <row r="35" spans="2:5" x14ac:dyDescent="0.25">
      <c r="B35" s="3" t="s">
        <v>118</v>
      </c>
      <c r="C35" s="23">
        <v>0</v>
      </c>
      <c r="D35" s="24">
        <v>232</v>
      </c>
      <c r="E35" s="7">
        <f t="shared" si="0"/>
        <v>0</v>
      </c>
    </row>
    <row r="36" spans="2:5" x14ac:dyDescent="0.25">
      <c r="B36" s="3" t="s">
        <v>119</v>
      </c>
      <c r="C36" s="23">
        <v>0</v>
      </c>
      <c r="D36" s="24">
        <v>210</v>
      </c>
      <c r="E36" s="7">
        <f t="shared" si="0"/>
        <v>0</v>
      </c>
    </row>
    <row r="37" spans="2:5" x14ac:dyDescent="0.25">
      <c r="B37" s="3" t="s">
        <v>120</v>
      </c>
      <c r="C37" s="23">
        <v>0</v>
      </c>
      <c r="D37" s="24">
        <v>260</v>
      </c>
      <c r="E37" s="7">
        <f t="shared" si="0"/>
        <v>0</v>
      </c>
    </row>
    <row r="38" spans="2:5" x14ac:dyDescent="0.25">
      <c r="B38" s="3" t="s">
        <v>121</v>
      </c>
      <c r="C38" s="23">
        <v>0</v>
      </c>
      <c r="D38" s="24">
        <v>232</v>
      </c>
      <c r="E38" s="7">
        <f t="shared" si="0"/>
        <v>0</v>
      </c>
    </row>
    <row r="39" spans="2:5" x14ac:dyDescent="0.25">
      <c r="B39" s="3" t="s">
        <v>122</v>
      </c>
      <c r="C39" s="23">
        <v>0</v>
      </c>
      <c r="D39" s="24">
        <v>232</v>
      </c>
      <c r="E39" s="7">
        <f t="shared" si="0"/>
        <v>0</v>
      </c>
    </row>
    <row r="40" spans="2:5" x14ac:dyDescent="0.25">
      <c r="B40" s="3" t="s">
        <v>123</v>
      </c>
      <c r="C40" s="23">
        <v>0</v>
      </c>
      <c r="D40" s="24">
        <v>232</v>
      </c>
      <c r="E40" s="7">
        <f t="shared" si="0"/>
        <v>0</v>
      </c>
    </row>
    <row r="41" spans="2:5" x14ac:dyDescent="0.25">
      <c r="B41" s="3" t="s">
        <v>124</v>
      </c>
      <c r="C41" s="23">
        <v>0.4</v>
      </c>
      <c r="D41" s="24">
        <v>232</v>
      </c>
      <c r="E41" s="7">
        <f t="shared" si="0"/>
        <v>1.724137931034483E-3</v>
      </c>
    </row>
    <row r="42" spans="2:5" x14ac:dyDescent="0.25">
      <c r="B42" s="3" t="s">
        <v>125</v>
      </c>
      <c r="C42" s="23">
        <v>0</v>
      </c>
      <c r="D42" s="24">
        <v>232</v>
      </c>
      <c r="E42" s="7">
        <f t="shared" si="0"/>
        <v>0</v>
      </c>
    </row>
    <row r="43" spans="2:5" x14ac:dyDescent="0.25">
      <c r="B43" s="3" t="s">
        <v>126</v>
      </c>
      <c r="C43" s="23">
        <v>0</v>
      </c>
      <c r="D43" s="24">
        <v>221</v>
      </c>
      <c r="E43" s="7">
        <f t="shared" si="0"/>
        <v>0</v>
      </c>
    </row>
    <row r="44" spans="2:5" x14ac:dyDescent="0.25">
      <c r="B44" s="3" t="s">
        <v>127</v>
      </c>
      <c r="C44" s="23">
        <v>0</v>
      </c>
      <c r="D44" s="24">
        <v>240</v>
      </c>
      <c r="E44" s="7">
        <f t="shared" si="0"/>
        <v>0</v>
      </c>
    </row>
    <row r="45" spans="2:5" x14ac:dyDescent="0.25">
      <c r="B45" s="3" t="s">
        <v>128</v>
      </c>
      <c r="C45" s="23">
        <v>0</v>
      </c>
      <c r="D45" s="24">
        <v>232</v>
      </c>
      <c r="E45" s="7">
        <f t="shared" si="0"/>
        <v>0</v>
      </c>
    </row>
    <row r="46" spans="2:5" x14ac:dyDescent="0.25">
      <c r="B46" s="3" t="s">
        <v>129</v>
      </c>
      <c r="C46" s="23">
        <v>0</v>
      </c>
      <c r="D46" s="24">
        <v>254</v>
      </c>
      <c r="E46" s="7">
        <f t="shared" si="0"/>
        <v>0</v>
      </c>
    </row>
    <row r="47" spans="2:5" x14ac:dyDescent="0.25">
      <c r="B47" s="3" t="s">
        <v>130</v>
      </c>
      <c r="C47" s="23">
        <v>0</v>
      </c>
      <c r="D47" s="24">
        <v>232</v>
      </c>
      <c r="E47" s="7">
        <f t="shared" si="0"/>
        <v>0</v>
      </c>
    </row>
    <row r="48" spans="2:5" x14ac:dyDescent="0.25">
      <c r="B48" s="3" t="s">
        <v>131</v>
      </c>
      <c r="C48" s="23">
        <v>0</v>
      </c>
      <c r="D48" s="24">
        <v>232</v>
      </c>
      <c r="E48" s="7">
        <f t="shared" si="0"/>
        <v>0</v>
      </c>
    </row>
    <row r="49" spans="2:5" x14ac:dyDescent="0.25">
      <c r="B49" s="3" t="s">
        <v>48</v>
      </c>
      <c r="C49" s="23">
        <v>0</v>
      </c>
      <c r="D49" s="24">
        <v>558</v>
      </c>
      <c r="E49" s="7">
        <f t="shared" si="0"/>
        <v>0</v>
      </c>
    </row>
    <row r="50" spans="2:5" x14ac:dyDescent="0.25">
      <c r="B50" s="3" t="s">
        <v>49</v>
      </c>
      <c r="C50" s="23">
        <v>0</v>
      </c>
      <c r="D50" s="24">
        <v>558</v>
      </c>
      <c r="E50" s="7">
        <f t="shared" si="0"/>
        <v>0</v>
      </c>
    </row>
    <row r="51" spans="2:5" x14ac:dyDescent="0.25">
      <c r="B51" s="3" t="s">
        <v>86</v>
      </c>
      <c r="C51" s="23">
        <v>0</v>
      </c>
      <c r="D51" s="24">
        <v>558</v>
      </c>
      <c r="E51" s="7">
        <f t="shared" si="0"/>
        <v>0</v>
      </c>
    </row>
    <row r="52" spans="2:5" x14ac:dyDescent="0.25">
      <c r="B52" s="3" t="s">
        <v>87</v>
      </c>
      <c r="C52" s="23">
        <v>0</v>
      </c>
      <c r="D52" s="24">
        <v>558</v>
      </c>
      <c r="E52" s="7">
        <f>IFERROR(C52/D52,0)</f>
        <v>0</v>
      </c>
    </row>
    <row r="53" spans="2:5" x14ac:dyDescent="0.25">
      <c r="B53" s="4" t="s">
        <v>10</v>
      </c>
      <c r="C53" s="25">
        <f>SUM(C14:C52)</f>
        <v>3.0166666666666666</v>
      </c>
      <c r="D53" s="43">
        <f>SUM(D14:D52)</f>
        <v>11647</v>
      </c>
      <c r="E53" s="52">
        <f t="shared" si="0"/>
        <v>2.590080421281589E-4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zoomScale="85" zoomScaleNormal="85" workbookViewId="0">
      <selection activeCell="H21" sqref="H21"/>
    </sheetView>
  </sheetViews>
  <sheetFormatPr baseColWidth="10"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59" t="s">
        <v>29</v>
      </c>
      <c r="C2" s="59"/>
      <c r="D2" s="59"/>
      <c r="E2" s="59"/>
      <c r="F2" s="59"/>
      <c r="G2" s="59"/>
      <c r="H2" s="59"/>
      <c r="K2" s="17"/>
    </row>
    <row r="3" spans="2:13" x14ac:dyDescent="0.25">
      <c r="B3" s="60" t="s">
        <v>14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x14ac:dyDescent="0.25">
      <c r="B4" s="59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6" spans="2:13" x14ac:dyDescent="0.25">
      <c r="B6" t="s">
        <v>2</v>
      </c>
      <c r="C6" t="s">
        <v>88</v>
      </c>
    </row>
    <row r="7" spans="2:13" x14ac:dyDescent="0.25">
      <c r="B7" t="s">
        <v>3</v>
      </c>
      <c r="C7" s="16">
        <v>2017</v>
      </c>
    </row>
    <row r="8" spans="2:13" x14ac:dyDescent="0.25">
      <c r="B8" t="s">
        <v>4</v>
      </c>
      <c r="C8" t="s">
        <v>132</v>
      </c>
    </row>
    <row r="9" spans="2:13" ht="15" customHeight="1" x14ac:dyDescent="0.25">
      <c r="B9" t="s">
        <v>6</v>
      </c>
      <c r="C9" s="57" t="s">
        <v>15</v>
      </c>
      <c r="D9" s="57"/>
      <c r="E9" s="57"/>
      <c r="F9" s="57"/>
      <c r="I9" s="2"/>
      <c r="J9" s="1"/>
      <c r="K9" s="1"/>
      <c r="L9" s="1"/>
    </row>
    <row r="10" spans="2:13" ht="15" customHeight="1" x14ac:dyDescent="0.25">
      <c r="B10" t="s">
        <v>5</v>
      </c>
      <c r="C10" s="63" t="s">
        <v>16</v>
      </c>
      <c r="D10" s="63"/>
      <c r="E10" s="63"/>
      <c r="F10" s="63"/>
      <c r="G10" s="5"/>
      <c r="I10" s="62"/>
      <c r="J10" s="62"/>
      <c r="K10" s="62"/>
      <c r="L10" s="62"/>
      <c r="M10" s="5"/>
    </row>
    <row r="11" spans="2:13" x14ac:dyDescent="0.25">
      <c r="D11" s="49">
        <v>2</v>
      </c>
      <c r="E11" s="49">
        <v>3</v>
      </c>
      <c r="F11" s="49">
        <v>4</v>
      </c>
      <c r="G11" s="49">
        <v>5</v>
      </c>
    </row>
    <row r="12" spans="2:13" x14ac:dyDescent="0.25">
      <c r="B12" s="64" t="s">
        <v>9</v>
      </c>
      <c r="C12" s="64"/>
      <c r="D12" s="26" t="s">
        <v>50</v>
      </c>
      <c r="E12" s="26" t="s">
        <v>20</v>
      </c>
      <c r="F12" s="27" t="s">
        <v>51</v>
      </c>
      <c r="G12" s="27" t="s">
        <v>52</v>
      </c>
      <c r="H12" s="27" t="s">
        <v>53</v>
      </c>
    </row>
    <row r="13" spans="2:13" x14ac:dyDescent="0.25">
      <c r="B13" s="46" t="s">
        <v>54</v>
      </c>
      <c r="C13" s="8" t="s">
        <v>17</v>
      </c>
      <c r="D13" s="9">
        <v>331</v>
      </c>
      <c r="E13" s="9">
        <v>463</v>
      </c>
      <c r="F13" s="9">
        <v>3407</v>
      </c>
      <c r="G13" s="9">
        <v>1039</v>
      </c>
      <c r="H13" s="10">
        <f>SUM(D13:G13)</f>
        <v>5240</v>
      </c>
    </row>
    <row r="14" spans="2:13" x14ac:dyDescent="0.25">
      <c r="B14" s="47"/>
      <c r="C14" s="8" t="s">
        <v>18</v>
      </c>
      <c r="D14" s="9">
        <v>358</v>
      </c>
      <c r="E14" s="9">
        <v>483</v>
      </c>
      <c r="F14" s="9">
        <v>3962</v>
      </c>
      <c r="G14" s="9">
        <v>1563</v>
      </c>
      <c r="H14" s="10">
        <f>SUM(D14:G14)</f>
        <v>6366</v>
      </c>
    </row>
    <row r="15" spans="2:13" x14ac:dyDescent="0.25">
      <c r="B15" s="48"/>
      <c r="C15" s="8" t="s">
        <v>19</v>
      </c>
      <c r="D15" s="11">
        <f>IFERROR((D13/D14),0)</f>
        <v>0.92458100558659218</v>
      </c>
      <c r="E15" s="11">
        <f>IFERROR((E13/E14),0)</f>
        <v>0.95859213250517594</v>
      </c>
      <c r="F15" s="11">
        <f>IFERROR((F13/F14),0)</f>
        <v>0.8599192327107521</v>
      </c>
      <c r="G15" s="11">
        <f>IFERROR((G13/G14),0)</f>
        <v>0.66474728087012158</v>
      </c>
      <c r="H15" s="11">
        <f>IFERROR((H13/H14),0)</f>
        <v>0.82312284008796732</v>
      </c>
    </row>
    <row r="16" spans="2:13" x14ac:dyDescent="0.25">
      <c r="B16" s="46" t="s">
        <v>55</v>
      </c>
      <c r="C16" s="8" t="s">
        <v>17</v>
      </c>
      <c r="D16" s="9">
        <v>601</v>
      </c>
      <c r="E16" s="9">
        <v>682</v>
      </c>
      <c r="F16" s="9">
        <v>8278</v>
      </c>
      <c r="G16" s="9">
        <v>2659</v>
      </c>
      <c r="H16" s="10">
        <f>SUM(D16:G16)</f>
        <v>12220</v>
      </c>
    </row>
    <row r="17" spans="2:8" x14ac:dyDescent="0.25">
      <c r="B17" s="47"/>
      <c r="C17" s="8" t="s">
        <v>18</v>
      </c>
      <c r="D17" s="9">
        <v>767</v>
      </c>
      <c r="E17" s="9">
        <v>869</v>
      </c>
      <c r="F17" s="9">
        <v>10214</v>
      </c>
      <c r="G17" s="9">
        <v>2886</v>
      </c>
      <c r="H17" s="10">
        <f>SUM(D17:G17)</f>
        <v>14736</v>
      </c>
    </row>
    <row r="18" spans="2:8" x14ac:dyDescent="0.25">
      <c r="B18" s="48"/>
      <c r="C18" s="8" t="s">
        <v>19</v>
      </c>
      <c r="D18" s="11">
        <f>IFERROR((D16/D17),0)</f>
        <v>0.78357235984354623</v>
      </c>
      <c r="E18" s="11">
        <f>IFERROR((E16/E17),0)</f>
        <v>0.78481012658227844</v>
      </c>
      <c r="F18" s="11">
        <f>IFERROR((F16/F17),0)</f>
        <v>0.81045623653808496</v>
      </c>
      <c r="G18" s="11">
        <f>IFERROR((G16/G17),0)</f>
        <v>0.92134442134442129</v>
      </c>
      <c r="H18" s="11">
        <f>IFERROR((H16/H17),0)</f>
        <v>0.82926167209554835</v>
      </c>
    </row>
    <row r="19" spans="2:8" x14ac:dyDescent="0.25">
      <c r="B19" s="46" t="s">
        <v>56</v>
      </c>
      <c r="C19" s="8" t="s">
        <v>17</v>
      </c>
      <c r="D19" s="9">
        <v>65</v>
      </c>
      <c r="E19" s="9">
        <v>178</v>
      </c>
      <c r="F19" s="9">
        <v>2674</v>
      </c>
      <c r="G19" s="9">
        <v>324</v>
      </c>
      <c r="H19" s="10">
        <f>SUM(D19:G19)</f>
        <v>3241</v>
      </c>
    </row>
    <row r="20" spans="2:8" x14ac:dyDescent="0.25">
      <c r="B20" s="47"/>
      <c r="C20" s="8" t="s">
        <v>18</v>
      </c>
      <c r="D20" s="9">
        <v>96</v>
      </c>
      <c r="E20" s="9">
        <v>202</v>
      </c>
      <c r="F20" s="9">
        <v>3925</v>
      </c>
      <c r="G20" s="9">
        <v>388</v>
      </c>
      <c r="H20" s="10">
        <f>SUM(D20:G20)</f>
        <v>4611</v>
      </c>
    </row>
    <row r="21" spans="2:8" x14ac:dyDescent="0.25">
      <c r="B21" s="48"/>
      <c r="C21" s="8" t="s">
        <v>19</v>
      </c>
      <c r="D21" s="11">
        <f>IFERROR((D19/D20),0)</f>
        <v>0.67708333333333337</v>
      </c>
      <c r="E21" s="11">
        <f t="shared" ref="E21" si="0">IFERROR((E19/E20),0)</f>
        <v>0.88118811881188119</v>
      </c>
      <c r="F21" s="11">
        <f t="shared" ref="F21" si="1">IFERROR((F19/F20),0)</f>
        <v>0.68127388535031852</v>
      </c>
      <c r="G21" s="11">
        <f t="shared" ref="G21" si="2">IFERROR((G19/G20),0)</f>
        <v>0.83505154639175261</v>
      </c>
      <c r="H21" s="11">
        <f t="shared" ref="H21" si="3">IFERROR((H19/H20),0)</f>
        <v>0.70288440685317721</v>
      </c>
    </row>
    <row r="22" spans="2:8" x14ac:dyDescent="0.25">
      <c r="B22" s="46" t="s">
        <v>57</v>
      </c>
      <c r="C22" s="8" t="s">
        <v>17</v>
      </c>
      <c r="D22" s="9">
        <v>4</v>
      </c>
      <c r="E22" s="9">
        <v>21</v>
      </c>
      <c r="F22" s="9">
        <v>4746</v>
      </c>
      <c r="G22" s="9">
        <v>1139</v>
      </c>
      <c r="H22" s="10">
        <f>SUM(D22:G22)</f>
        <v>5910</v>
      </c>
    </row>
    <row r="23" spans="2:8" x14ac:dyDescent="0.25">
      <c r="B23" s="47"/>
      <c r="C23" s="8" t="s">
        <v>18</v>
      </c>
      <c r="D23" s="9">
        <v>5</v>
      </c>
      <c r="E23" s="9">
        <v>28</v>
      </c>
      <c r="F23" s="9">
        <v>6078</v>
      </c>
      <c r="G23" s="9">
        <v>1258</v>
      </c>
      <c r="H23" s="10">
        <f>SUM(D23:G23)</f>
        <v>7369</v>
      </c>
    </row>
    <row r="24" spans="2:8" x14ac:dyDescent="0.25">
      <c r="B24" s="48"/>
      <c r="C24" s="8" t="s">
        <v>19</v>
      </c>
      <c r="D24" s="11">
        <f>IFERROR((D22/D23),0)</f>
        <v>0.8</v>
      </c>
      <c r="E24" s="11">
        <f t="shared" ref="E24" si="4">IFERROR((E22/E23),0)</f>
        <v>0.75</v>
      </c>
      <c r="F24" s="11">
        <f t="shared" ref="F24" si="5">IFERROR((F22/F23),0)</f>
        <v>0.78084896347482724</v>
      </c>
      <c r="G24" s="11">
        <f t="shared" ref="G24" si="6">IFERROR((G22/G23),0)</f>
        <v>0.90540540540540537</v>
      </c>
      <c r="H24" s="11">
        <f t="shared" ref="H24" si="7">IFERROR((H22/H23),0)</f>
        <v>0.80200841362464381</v>
      </c>
    </row>
    <row r="25" spans="2:8" x14ac:dyDescent="0.25">
      <c r="B25" s="46" t="s">
        <v>58</v>
      </c>
      <c r="C25" s="8" t="s">
        <v>17</v>
      </c>
      <c r="D25" s="9">
        <v>272</v>
      </c>
      <c r="E25" s="9">
        <v>237</v>
      </c>
      <c r="F25" s="9">
        <v>3465</v>
      </c>
      <c r="G25" s="9">
        <v>225</v>
      </c>
      <c r="H25" s="10">
        <f>SUM(D25:G25)</f>
        <v>4199</v>
      </c>
    </row>
    <row r="26" spans="2:8" x14ac:dyDescent="0.25">
      <c r="B26" s="47"/>
      <c r="C26" s="8" t="s">
        <v>18</v>
      </c>
      <c r="D26" s="9">
        <v>320</v>
      </c>
      <c r="E26" s="9">
        <v>279</v>
      </c>
      <c r="F26" s="9">
        <v>4055</v>
      </c>
      <c r="G26" s="9">
        <v>262</v>
      </c>
      <c r="H26" s="10">
        <f>SUM(D26:G26)</f>
        <v>4916</v>
      </c>
    </row>
    <row r="27" spans="2:8" x14ac:dyDescent="0.25">
      <c r="B27" s="48"/>
      <c r="C27" s="8" t="s">
        <v>19</v>
      </c>
      <c r="D27" s="11">
        <f>IFERROR((D25/D26),0)</f>
        <v>0.85</v>
      </c>
      <c r="E27" s="11">
        <f t="shared" ref="E27" si="8">IFERROR((E25/E26),0)</f>
        <v>0.84946236559139787</v>
      </c>
      <c r="F27" s="11">
        <f t="shared" ref="F27" si="9">IFERROR((F25/F26),0)</f>
        <v>0.8545006165228114</v>
      </c>
      <c r="G27" s="11">
        <f t="shared" ref="G27" si="10">IFERROR((G25/G26),0)</f>
        <v>0.85877862595419852</v>
      </c>
      <c r="H27" s="11">
        <f>IFERROR((H25/H26),0)</f>
        <v>0.85414971521562244</v>
      </c>
    </row>
    <row r="28" spans="2:8" x14ac:dyDescent="0.25">
      <c r="B28" s="46" t="s">
        <v>59</v>
      </c>
      <c r="C28" s="8" t="s">
        <v>17</v>
      </c>
      <c r="D28" s="9">
        <v>165</v>
      </c>
      <c r="E28" s="9">
        <v>174</v>
      </c>
      <c r="F28" s="9">
        <v>4882</v>
      </c>
      <c r="G28" s="9">
        <v>1065</v>
      </c>
      <c r="H28" s="10">
        <f>SUM(D28:G28)</f>
        <v>6286</v>
      </c>
    </row>
    <row r="29" spans="2:8" x14ac:dyDescent="0.25">
      <c r="B29" s="47"/>
      <c r="C29" s="8" t="s">
        <v>18</v>
      </c>
      <c r="D29" s="9">
        <v>176</v>
      </c>
      <c r="E29" s="9">
        <v>190</v>
      </c>
      <c r="F29" s="9">
        <v>5443</v>
      </c>
      <c r="G29" s="9">
        <v>1098</v>
      </c>
      <c r="H29" s="10">
        <f>SUM(D29:G29)</f>
        <v>6907</v>
      </c>
    </row>
    <row r="30" spans="2:8" x14ac:dyDescent="0.25">
      <c r="B30" s="48"/>
      <c r="C30" s="8" t="s">
        <v>19</v>
      </c>
      <c r="D30" s="11">
        <f>IFERROR((D28/D29),0)</f>
        <v>0.9375</v>
      </c>
      <c r="E30" s="11">
        <f t="shared" ref="E30" si="11">IFERROR((E28/E29),0)</f>
        <v>0.91578947368421049</v>
      </c>
      <c r="F30" s="11">
        <f t="shared" ref="F30" si="12">IFERROR((F28/F29),0)</f>
        <v>0.89693183905934226</v>
      </c>
      <c r="G30" s="11">
        <f t="shared" ref="G30" si="13">IFERROR((G28/G29),0)</f>
        <v>0.9699453551912568</v>
      </c>
      <c r="H30" s="11">
        <f t="shared" ref="H30" si="14">IFERROR((H28/H29),0)</f>
        <v>0.91009121181410169</v>
      </c>
    </row>
    <row r="31" spans="2:8" x14ac:dyDescent="0.25">
      <c r="B31" s="46" t="s">
        <v>60</v>
      </c>
      <c r="C31" s="8" t="s">
        <v>17</v>
      </c>
      <c r="D31" s="9">
        <v>134</v>
      </c>
      <c r="E31" s="9">
        <v>204</v>
      </c>
      <c r="F31" s="9">
        <v>2879</v>
      </c>
      <c r="G31" s="9">
        <v>627</v>
      </c>
      <c r="H31" s="10">
        <f>SUM(D31:G31)</f>
        <v>3844</v>
      </c>
    </row>
    <row r="32" spans="2:8" x14ac:dyDescent="0.25">
      <c r="B32" s="47"/>
      <c r="C32" s="8" t="s">
        <v>18</v>
      </c>
      <c r="D32" s="9">
        <v>186</v>
      </c>
      <c r="E32" s="9">
        <v>279</v>
      </c>
      <c r="F32" s="9">
        <v>3637</v>
      </c>
      <c r="G32" s="9">
        <v>747</v>
      </c>
      <c r="H32" s="10">
        <f>SUM(D32:G32)</f>
        <v>4849</v>
      </c>
    </row>
    <row r="33" spans="2:8" x14ac:dyDescent="0.25">
      <c r="B33" s="48"/>
      <c r="C33" s="8" t="s">
        <v>19</v>
      </c>
      <c r="D33" s="11">
        <f>IFERROR((D31/D32),0)</f>
        <v>0.72043010752688175</v>
      </c>
      <c r="E33" s="11">
        <f t="shared" ref="E33" si="15">IFERROR((E31/E32),0)</f>
        <v>0.73118279569892475</v>
      </c>
      <c r="F33" s="11">
        <f t="shared" ref="F33" si="16">IFERROR((F31/F32),0)</f>
        <v>0.7915864723673357</v>
      </c>
      <c r="G33" s="11">
        <f t="shared" ref="G33" si="17">IFERROR((G31/G32),0)</f>
        <v>0.8393574297188755</v>
      </c>
      <c r="H33" s="11">
        <f t="shared" ref="H33" si="18">IFERROR((H31/H32),0)</f>
        <v>0.79274077129305009</v>
      </c>
    </row>
    <row r="34" spans="2:8" x14ac:dyDescent="0.25">
      <c r="B34" s="46" t="s">
        <v>61</v>
      </c>
      <c r="C34" s="8" t="s">
        <v>17</v>
      </c>
      <c r="D34" s="9">
        <v>172</v>
      </c>
      <c r="E34" s="9">
        <v>66</v>
      </c>
      <c r="F34" s="9">
        <v>1894</v>
      </c>
      <c r="G34" s="9">
        <v>649</v>
      </c>
      <c r="H34" s="10">
        <f>SUM(D34:G34)</f>
        <v>2781</v>
      </c>
    </row>
    <row r="35" spans="2:8" x14ac:dyDescent="0.25">
      <c r="B35" s="47"/>
      <c r="C35" s="8" t="s">
        <v>18</v>
      </c>
      <c r="D35" s="9">
        <v>240</v>
      </c>
      <c r="E35" s="9">
        <v>92</v>
      </c>
      <c r="F35" s="9">
        <v>2525</v>
      </c>
      <c r="G35" s="9">
        <v>872</v>
      </c>
      <c r="H35" s="10">
        <f>SUM(D35:G35)</f>
        <v>3729</v>
      </c>
    </row>
    <row r="36" spans="2:8" x14ac:dyDescent="0.25">
      <c r="B36" s="48"/>
      <c r="C36" s="8" t="s">
        <v>19</v>
      </c>
      <c r="D36" s="11">
        <f>IFERROR((D34/D35),0)</f>
        <v>0.71666666666666667</v>
      </c>
      <c r="E36" s="11">
        <f t="shared" ref="E36" si="19">IFERROR((E34/E35),0)</f>
        <v>0.71739130434782605</v>
      </c>
      <c r="F36" s="11">
        <f t="shared" ref="F36" si="20">IFERROR((F34/F35),0)</f>
        <v>0.7500990099009901</v>
      </c>
      <c r="G36" s="11">
        <f t="shared" ref="G36" si="21">IFERROR((G34/G35),0)</f>
        <v>0.74426605504587151</v>
      </c>
      <c r="H36" s="11">
        <f t="shared" ref="H36" si="22">IFERROR((H34/H35),0)</f>
        <v>0.7457763475462591</v>
      </c>
    </row>
    <row r="37" spans="2:8" x14ac:dyDescent="0.25">
      <c r="B37" s="46" t="s">
        <v>62</v>
      </c>
      <c r="C37" s="8" t="s">
        <v>17</v>
      </c>
      <c r="D37" s="9">
        <v>166</v>
      </c>
      <c r="E37" s="9">
        <v>256</v>
      </c>
      <c r="F37" s="9">
        <v>1603</v>
      </c>
      <c r="G37" s="9">
        <v>171</v>
      </c>
      <c r="H37" s="10">
        <f>SUM(D37:G37)</f>
        <v>2196</v>
      </c>
    </row>
    <row r="38" spans="2:8" x14ac:dyDescent="0.25">
      <c r="B38" s="47"/>
      <c r="C38" s="8" t="s">
        <v>18</v>
      </c>
      <c r="D38" s="9">
        <v>190</v>
      </c>
      <c r="E38" s="9">
        <v>310</v>
      </c>
      <c r="F38" s="9">
        <v>1851</v>
      </c>
      <c r="G38" s="9">
        <v>195</v>
      </c>
      <c r="H38" s="10">
        <f>SUM(D38:G38)</f>
        <v>2546</v>
      </c>
    </row>
    <row r="39" spans="2:8" x14ac:dyDescent="0.25">
      <c r="B39" s="48"/>
      <c r="C39" s="8" t="s">
        <v>19</v>
      </c>
      <c r="D39" s="11">
        <f>IFERROR((D37/D38),0)</f>
        <v>0.87368421052631584</v>
      </c>
      <c r="E39" s="11">
        <f t="shared" ref="E39" si="23">IFERROR((E37/E38),0)</f>
        <v>0.82580645161290323</v>
      </c>
      <c r="F39" s="11">
        <f t="shared" ref="F39" si="24">IFERROR((F37/F38),0)</f>
        <v>0.86601836844948676</v>
      </c>
      <c r="G39" s="11">
        <f t="shared" ref="G39" si="25">IFERROR((G37/G38),0)</f>
        <v>0.87692307692307692</v>
      </c>
      <c r="H39" s="11">
        <f t="shared" ref="H39" si="26">IFERROR((H37/H38),0)</f>
        <v>0.86252945797329139</v>
      </c>
    </row>
    <row r="40" spans="2:8" x14ac:dyDescent="0.25">
      <c r="B40" s="46" t="s">
        <v>63</v>
      </c>
      <c r="C40" s="8" t="s">
        <v>17</v>
      </c>
      <c r="D40" s="9">
        <v>192</v>
      </c>
      <c r="E40" s="9">
        <v>134</v>
      </c>
      <c r="F40" s="9">
        <v>2003</v>
      </c>
      <c r="G40" s="9">
        <v>256</v>
      </c>
      <c r="H40" s="10">
        <f>SUM(D40:G40)</f>
        <v>2585</v>
      </c>
    </row>
    <row r="41" spans="2:8" x14ac:dyDescent="0.25">
      <c r="B41" s="47"/>
      <c r="C41" s="8" t="s">
        <v>18</v>
      </c>
      <c r="D41" s="9">
        <v>322</v>
      </c>
      <c r="E41" s="9">
        <v>209</v>
      </c>
      <c r="F41" s="9">
        <v>2950</v>
      </c>
      <c r="G41" s="9">
        <v>280</v>
      </c>
      <c r="H41" s="10">
        <f>SUM(D41:G41)</f>
        <v>3761</v>
      </c>
    </row>
    <row r="42" spans="2:8" x14ac:dyDescent="0.25">
      <c r="B42" s="48"/>
      <c r="C42" s="8" t="s">
        <v>19</v>
      </c>
      <c r="D42" s="11">
        <f>IFERROR((D40/D41),0)</f>
        <v>0.59627329192546585</v>
      </c>
      <c r="E42" s="11">
        <f t="shared" ref="E42" si="27">IFERROR((E40/E41),0)</f>
        <v>0.64114832535885169</v>
      </c>
      <c r="F42" s="11">
        <f t="shared" ref="F42" si="28">IFERROR((F40/F41),0)</f>
        <v>0.67898305084745758</v>
      </c>
      <c r="G42" s="11">
        <f t="shared" ref="G42" si="29">IFERROR((G40/G41),0)</f>
        <v>0.91428571428571426</v>
      </c>
      <c r="H42" s="11">
        <f t="shared" ref="H42" si="30">IFERROR((H40/H41),0)</f>
        <v>0.68731720287157672</v>
      </c>
    </row>
    <row r="43" spans="2:8" x14ac:dyDescent="0.25">
      <c r="B43" s="46" t="s">
        <v>64</v>
      </c>
      <c r="C43" s="8" t="s">
        <v>17</v>
      </c>
      <c r="D43" s="9">
        <v>32</v>
      </c>
      <c r="E43" s="9">
        <v>7</v>
      </c>
      <c r="F43" s="9">
        <v>4081</v>
      </c>
      <c r="G43" s="9">
        <v>255</v>
      </c>
      <c r="H43" s="10">
        <f>SUM(D43:G43)</f>
        <v>4375</v>
      </c>
    </row>
    <row r="44" spans="2:8" x14ac:dyDescent="0.25">
      <c r="B44" s="47"/>
      <c r="C44" s="8" t="s">
        <v>18</v>
      </c>
      <c r="D44" s="9">
        <v>38</v>
      </c>
      <c r="E44" s="9">
        <v>8</v>
      </c>
      <c r="F44" s="9">
        <v>4979</v>
      </c>
      <c r="G44" s="9">
        <v>333</v>
      </c>
      <c r="H44" s="10">
        <f>SUM(D44:G44)</f>
        <v>5358</v>
      </c>
    </row>
    <row r="45" spans="2:8" x14ac:dyDescent="0.25">
      <c r="B45" s="48"/>
      <c r="C45" s="8" t="s">
        <v>19</v>
      </c>
      <c r="D45" s="11">
        <f>IFERROR((D43/D44),0)</f>
        <v>0.84210526315789469</v>
      </c>
      <c r="E45" s="11">
        <f t="shared" ref="E45" si="31">IFERROR((E43/E44),0)</f>
        <v>0.875</v>
      </c>
      <c r="F45" s="11">
        <f t="shared" ref="F45" si="32">IFERROR((F43/F44),0)</f>
        <v>0.81964249849367343</v>
      </c>
      <c r="G45" s="11">
        <f t="shared" ref="G45" si="33">IFERROR((G43/G44),0)</f>
        <v>0.76576576576576572</v>
      </c>
      <c r="H45" s="11">
        <f t="shared" ref="H45" si="34">IFERROR((H43/H44),0)</f>
        <v>0.81653602090332211</v>
      </c>
    </row>
    <row r="46" spans="2:8" x14ac:dyDescent="0.25">
      <c r="B46" s="46" t="s">
        <v>65</v>
      </c>
      <c r="C46" s="8" t="s">
        <v>17</v>
      </c>
      <c r="D46" s="9">
        <v>32</v>
      </c>
      <c r="E46" s="9">
        <v>8</v>
      </c>
      <c r="F46" s="9">
        <v>1191</v>
      </c>
      <c r="G46" s="9">
        <v>156</v>
      </c>
      <c r="H46" s="10">
        <f>SUM(D46:G46)</f>
        <v>1387</v>
      </c>
    </row>
    <row r="47" spans="2:8" x14ac:dyDescent="0.25">
      <c r="B47" s="47"/>
      <c r="C47" s="8" t="s">
        <v>18</v>
      </c>
      <c r="D47" s="9">
        <v>44</v>
      </c>
      <c r="E47" s="9">
        <v>10</v>
      </c>
      <c r="F47" s="9">
        <v>1564</v>
      </c>
      <c r="G47" s="9">
        <v>234</v>
      </c>
      <c r="H47" s="10">
        <f>SUM(D47:G47)</f>
        <v>1852</v>
      </c>
    </row>
    <row r="48" spans="2:8" x14ac:dyDescent="0.25">
      <c r="B48" s="48"/>
      <c r="C48" s="8" t="s">
        <v>19</v>
      </c>
      <c r="D48" s="11">
        <f>IFERROR((D46/D47),0)</f>
        <v>0.72727272727272729</v>
      </c>
      <c r="E48" s="11">
        <f t="shared" ref="E48" si="35">IFERROR((E46/E47),0)</f>
        <v>0.8</v>
      </c>
      <c r="F48" s="11">
        <f t="shared" ref="F48" si="36">IFERROR((F46/F47),0)</f>
        <v>0.76150895140664965</v>
      </c>
      <c r="G48" s="11">
        <f t="shared" ref="G48" si="37">IFERROR((G46/G47),0)</f>
        <v>0.66666666666666663</v>
      </c>
      <c r="H48" s="11">
        <f t="shared" ref="H48" si="38">IFERROR((H46/H47),0)</f>
        <v>0.7489200863930886</v>
      </c>
    </row>
    <row r="49" spans="2:8" x14ac:dyDescent="0.25">
      <c r="B49" s="46" t="s">
        <v>66</v>
      </c>
      <c r="C49" s="8" t="s">
        <v>17</v>
      </c>
      <c r="D49" s="9">
        <v>30</v>
      </c>
      <c r="E49" s="9">
        <v>29</v>
      </c>
      <c r="F49" s="9">
        <v>2042</v>
      </c>
      <c r="G49" s="9">
        <v>220</v>
      </c>
      <c r="H49" s="10">
        <f>SUM(D49:G49)</f>
        <v>2321</v>
      </c>
    </row>
    <row r="50" spans="2:8" x14ac:dyDescent="0.25">
      <c r="B50" s="47"/>
      <c r="C50" s="8" t="s">
        <v>18</v>
      </c>
      <c r="D50" s="9">
        <v>33</v>
      </c>
      <c r="E50" s="9">
        <v>37</v>
      </c>
      <c r="F50" s="9">
        <v>2243</v>
      </c>
      <c r="G50" s="9">
        <v>243</v>
      </c>
      <c r="H50" s="10">
        <f>SUM(D50:G50)</f>
        <v>2556</v>
      </c>
    </row>
    <row r="51" spans="2:8" x14ac:dyDescent="0.25">
      <c r="B51" s="48"/>
      <c r="C51" s="8" t="s">
        <v>19</v>
      </c>
      <c r="D51" s="11">
        <f>IFERROR((D49/D50),0)</f>
        <v>0.90909090909090906</v>
      </c>
      <c r="E51" s="11">
        <f t="shared" ref="E51" si="39">IFERROR((E49/E50),0)</f>
        <v>0.78378378378378377</v>
      </c>
      <c r="F51" s="11">
        <f t="shared" ref="F51" si="40">IFERROR((F49/F50),0)</f>
        <v>0.91038787338386085</v>
      </c>
      <c r="G51" s="11">
        <f t="shared" ref="G51" si="41">IFERROR((G49/G50),0)</f>
        <v>0.90534979423868311</v>
      </c>
      <c r="H51" s="11">
        <f t="shared" ref="H51" si="42">IFERROR((H49/H50),0)</f>
        <v>0.9080594679186228</v>
      </c>
    </row>
    <row r="52" spans="2:8" x14ac:dyDescent="0.25">
      <c r="B52" s="46" t="s">
        <v>67</v>
      </c>
      <c r="C52" s="8" t="s">
        <v>17</v>
      </c>
      <c r="D52" s="9" t="s">
        <v>96</v>
      </c>
      <c r="E52" s="9" t="s">
        <v>96</v>
      </c>
      <c r="F52" s="9" t="s">
        <v>96</v>
      </c>
      <c r="G52" s="9" t="s">
        <v>96</v>
      </c>
      <c r="H52" s="10">
        <f>SUM(D52:G52)</f>
        <v>0</v>
      </c>
    </row>
    <row r="53" spans="2:8" x14ac:dyDescent="0.25">
      <c r="B53" s="47"/>
      <c r="C53" s="8" t="s">
        <v>18</v>
      </c>
      <c r="D53" s="9" t="s">
        <v>96</v>
      </c>
      <c r="E53" s="9" t="s">
        <v>96</v>
      </c>
      <c r="F53" s="9" t="s">
        <v>96</v>
      </c>
      <c r="G53" s="9" t="s">
        <v>96</v>
      </c>
      <c r="H53" s="10">
        <f>SUM(D53:G53)</f>
        <v>0</v>
      </c>
    </row>
    <row r="54" spans="2:8" x14ac:dyDescent="0.25">
      <c r="B54" s="48"/>
      <c r="C54" s="8" t="s">
        <v>19</v>
      </c>
      <c r="D54" s="11">
        <f>IFERROR((D52/D53),0)</f>
        <v>0</v>
      </c>
      <c r="E54" s="11">
        <f t="shared" ref="E54" si="43">IFERROR((E52/E53),0)</f>
        <v>0</v>
      </c>
      <c r="F54" s="11">
        <f t="shared" ref="F54" si="44">IFERROR((F52/F53),0)</f>
        <v>0</v>
      </c>
      <c r="G54" s="11">
        <f t="shared" ref="G54" si="45">IFERROR((G52/G53),0)</f>
        <v>0</v>
      </c>
      <c r="H54" s="11">
        <f t="shared" ref="H54" si="46">IFERROR((H52/H53),0)</f>
        <v>0</v>
      </c>
    </row>
    <row r="55" spans="2:8" x14ac:dyDescent="0.25">
      <c r="B55" s="46" t="s">
        <v>68</v>
      </c>
      <c r="C55" s="8" t="s">
        <v>17</v>
      </c>
      <c r="D55" s="9">
        <v>30</v>
      </c>
      <c r="E55" s="9">
        <v>20</v>
      </c>
      <c r="F55" s="9">
        <v>3550</v>
      </c>
      <c r="G55" s="9">
        <v>129</v>
      </c>
      <c r="H55" s="10">
        <f>SUM(D55:G55)</f>
        <v>3729</v>
      </c>
    </row>
    <row r="56" spans="2:8" x14ac:dyDescent="0.25">
      <c r="B56" s="47"/>
      <c r="C56" s="8" t="s">
        <v>18</v>
      </c>
      <c r="D56" s="9">
        <v>33</v>
      </c>
      <c r="E56" s="9">
        <v>36</v>
      </c>
      <c r="F56" s="9">
        <v>4439</v>
      </c>
      <c r="G56" s="9">
        <v>132</v>
      </c>
      <c r="H56" s="10">
        <f>SUM(D56:G56)</f>
        <v>4640</v>
      </c>
    </row>
    <row r="57" spans="2:8" x14ac:dyDescent="0.25">
      <c r="B57" s="48"/>
      <c r="C57" s="8" t="s">
        <v>19</v>
      </c>
      <c r="D57" s="11">
        <f>IFERROR((D55/D56),0)</f>
        <v>0.90909090909090906</v>
      </c>
      <c r="E57" s="11">
        <f t="shared" ref="E57" si="47">IFERROR((E55/E56),0)</f>
        <v>0.55555555555555558</v>
      </c>
      <c r="F57" s="11">
        <f t="shared" ref="F57" si="48">IFERROR((F55/F56),0)</f>
        <v>0.79972966884433427</v>
      </c>
      <c r="G57" s="11">
        <f t="shared" ref="G57" si="49">IFERROR((G55/G56),0)</f>
        <v>0.97727272727272729</v>
      </c>
      <c r="H57" s="11">
        <f t="shared" ref="H57" si="50">IFERROR((H55/H56),0)</f>
        <v>0.80366379310344827</v>
      </c>
    </row>
    <row r="58" spans="2:8" x14ac:dyDescent="0.25">
      <c r="B58" s="46" t="s">
        <v>95</v>
      </c>
      <c r="C58" s="8" t="s">
        <v>17</v>
      </c>
      <c r="D58" s="9">
        <v>169</v>
      </c>
      <c r="E58" s="9">
        <v>144</v>
      </c>
      <c r="F58" s="9">
        <v>3042</v>
      </c>
      <c r="G58" s="9">
        <v>1834</v>
      </c>
      <c r="H58" s="10">
        <f>SUM(D58:G58)</f>
        <v>5189</v>
      </c>
    </row>
    <row r="59" spans="2:8" x14ac:dyDescent="0.25">
      <c r="B59" s="47"/>
      <c r="C59" s="8" t="s">
        <v>18</v>
      </c>
      <c r="D59" s="9">
        <v>219</v>
      </c>
      <c r="E59" s="9">
        <v>200</v>
      </c>
      <c r="F59" s="9">
        <v>3861</v>
      </c>
      <c r="G59" s="9">
        <v>2231</v>
      </c>
      <c r="H59" s="10">
        <f>SUM(D59:G59)</f>
        <v>6511</v>
      </c>
    </row>
    <row r="60" spans="2:8" x14ac:dyDescent="0.25">
      <c r="B60" s="48"/>
      <c r="C60" s="8" t="s">
        <v>19</v>
      </c>
      <c r="D60" s="11">
        <f>IFERROR((D58/D59),0)</f>
        <v>0.77168949771689499</v>
      </c>
      <c r="E60" s="11">
        <f t="shared" ref="E60" si="51">IFERROR((E58/E59),0)</f>
        <v>0.72</v>
      </c>
      <c r="F60" s="11">
        <f t="shared" ref="F60" si="52">IFERROR((F58/F59),0)</f>
        <v>0.78787878787878785</v>
      </c>
      <c r="G60" s="11">
        <f t="shared" ref="G60" si="53">IFERROR((G58/G59),0)</f>
        <v>0.82205289108023305</v>
      </c>
      <c r="H60" s="11">
        <f t="shared" ref="H60" si="54">IFERROR((H58/H59),0)</f>
        <v>0.79695899247427426</v>
      </c>
    </row>
    <row r="61" spans="2:8" x14ac:dyDescent="0.25">
      <c r="B61" s="46" t="s">
        <v>92</v>
      </c>
      <c r="C61" s="8" t="s">
        <v>17</v>
      </c>
      <c r="D61" s="9">
        <v>468</v>
      </c>
      <c r="E61" s="9">
        <v>88</v>
      </c>
      <c r="F61" s="9">
        <v>6053</v>
      </c>
      <c r="G61" s="9">
        <v>2495</v>
      </c>
      <c r="H61" s="10">
        <f>SUM(D61:G61)</f>
        <v>9104</v>
      </c>
    </row>
    <row r="62" spans="2:8" x14ac:dyDescent="0.25">
      <c r="B62" s="47"/>
      <c r="C62" s="8" t="s">
        <v>18</v>
      </c>
      <c r="D62" s="9">
        <v>636</v>
      </c>
      <c r="E62" s="9">
        <v>91</v>
      </c>
      <c r="F62" s="9">
        <v>8930</v>
      </c>
      <c r="G62" s="9">
        <v>2606</v>
      </c>
      <c r="H62" s="10">
        <f>SUM(D62:G62)</f>
        <v>12263</v>
      </c>
    </row>
    <row r="63" spans="2:8" x14ac:dyDescent="0.25">
      <c r="B63" s="48"/>
      <c r="C63" s="8" t="s">
        <v>19</v>
      </c>
      <c r="D63" s="11">
        <f>IFERROR((D61/D62),0)</f>
        <v>0.73584905660377353</v>
      </c>
      <c r="E63" s="11">
        <f t="shared" ref="E63:H63" si="55">IFERROR((E61/E62),0)</f>
        <v>0.96703296703296704</v>
      </c>
      <c r="F63" s="11">
        <f t="shared" si="55"/>
        <v>0.67782754759238517</v>
      </c>
      <c r="G63" s="11">
        <f t="shared" si="55"/>
        <v>0.95740598618572526</v>
      </c>
      <c r="H63" s="11">
        <f t="shared" si="55"/>
        <v>0.74239582483894639</v>
      </c>
    </row>
    <row r="64" spans="2:8" x14ac:dyDescent="0.25">
      <c r="B64" s="46" t="s">
        <v>69</v>
      </c>
      <c r="C64" s="8" t="s">
        <v>17</v>
      </c>
      <c r="D64" s="9">
        <v>98</v>
      </c>
      <c r="E64" s="9">
        <v>89</v>
      </c>
      <c r="F64" s="9">
        <v>1772</v>
      </c>
      <c r="G64" s="9">
        <v>780</v>
      </c>
      <c r="H64" s="10">
        <f>SUM(D64:G64)</f>
        <v>2739</v>
      </c>
    </row>
    <row r="65" spans="2:8" x14ac:dyDescent="0.25">
      <c r="B65" s="47"/>
      <c r="C65" s="8" t="s">
        <v>18</v>
      </c>
      <c r="D65" s="9">
        <v>171</v>
      </c>
      <c r="E65" s="9">
        <v>155</v>
      </c>
      <c r="F65" s="9">
        <v>2554</v>
      </c>
      <c r="G65" s="9">
        <v>843</v>
      </c>
      <c r="H65" s="10">
        <f>SUM(D65:G65)</f>
        <v>3723</v>
      </c>
    </row>
    <row r="66" spans="2:8" x14ac:dyDescent="0.25">
      <c r="B66" s="48"/>
      <c r="C66" s="8" t="s">
        <v>19</v>
      </c>
      <c r="D66" s="11">
        <f>IFERROR((D64/D65),0)</f>
        <v>0.57309941520467833</v>
      </c>
      <c r="E66" s="11">
        <f t="shared" ref="E66" si="56">IFERROR((E64/E65),0)</f>
        <v>0.5741935483870968</v>
      </c>
      <c r="F66" s="11">
        <f t="shared" ref="F66" si="57">IFERROR((F64/F65),0)</f>
        <v>0.69381362568519966</v>
      </c>
      <c r="G66" s="11">
        <f t="shared" ref="G66" si="58">IFERROR((G64/G65),0)</f>
        <v>0.92526690391459077</v>
      </c>
      <c r="H66" s="11">
        <f t="shared" ref="H66" si="59">IFERROR((H64/H65),0)</f>
        <v>0.73569701853344083</v>
      </c>
    </row>
    <row r="67" spans="2:8" x14ac:dyDescent="0.25">
      <c r="B67" s="46" t="s">
        <v>89</v>
      </c>
      <c r="C67" s="8" t="s">
        <v>17</v>
      </c>
      <c r="D67" s="9">
        <v>160</v>
      </c>
      <c r="E67" s="9">
        <v>219</v>
      </c>
      <c r="F67" s="9">
        <v>3029</v>
      </c>
      <c r="G67" s="9">
        <v>1626</v>
      </c>
      <c r="H67" s="10">
        <f>SUM(D67:G67)</f>
        <v>5034</v>
      </c>
    </row>
    <row r="68" spans="2:8" x14ac:dyDescent="0.25">
      <c r="B68" s="47"/>
      <c r="C68" s="8" t="s">
        <v>18</v>
      </c>
      <c r="D68" s="9">
        <v>218</v>
      </c>
      <c r="E68" s="9">
        <v>317</v>
      </c>
      <c r="F68" s="9">
        <v>4085</v>
      </c>
      <c r="G68" s="9">
        <v>2024</v>
      </c>
      <c r="H68" s="10">
        <f>SUM(D68:G68)</f>
        <v>6644</v>
      </c>
    </row>
    <row r="69" spans="2:8" x14ac:dyDescent="0.25">
      <c r="B69" s="48"/>
      <c r="C69" s="8" t="s">
        <v>19</v>
      </c>
      <c r="D69" s="11">
        <f>IFERROR((D67/D68),0)</f>
        <v>0.73394495412844041</v>
      </c>
      <c r="E69" s="11">
        <f t="shared" ref="E69:G69" si="60">IFERROR((E67/E68),0)</f>
        <v>0.69085173501577291</v>
      </c>
      <c r="F69" s="11">
        <f t="shared" si="60"/>
        <v>0.74149326805385551</v>
      </c>
      <c r="G69" s="11">
        <f t="shared" si="60"/>
        <v>0.80335968379446643</v>
      </c>
      <c r="H69" s="11">
        <f>IFERROR((H67/H68),0)</f>
        <v>0.75767609873570141</v>
      </c>
    </row>
    <row r="70" spans="2:8" x14ac:dyDescent="0.25">
      <c r="B70" s="46" t="s">
        <v>90</v>
      </c>
      <c r="C70" s="8" t="s">
        <v>17</v>
      </c>
      <c r="D70" s="9">
        <v>915</v>
      </c>
      <c r="E70" s="9">
        <v>1403</v>
      </c>
      <c r="F70" s="9">
        <v>8033</v>
      </c>
      <c r="G70" s="9">
        <v>3463</v>
      </c>
      <c r="H70" s="10">
        <f>SUM(D70:G70)</f>
        <v>13814</v>
      </c>
    </row>
    <row r="71" spans="2:8" x14ac:dyDescent="0.25">
      <c r="B71" s="47"/>
      <c r="C71" s="8" t="s">
        <v>18</v>
      </c>
      <c r="D71" s="9">
        <v>1220</v>
      </c>
      <c r="E71" s="9">
        <v>1871</v>
      </c>
      <c r="F71" s="9">
        <v>10051</v>
      </c>
      <c r="G71" s="9">
        <v>4550</v>
      </c>
      <c r="H71" s="10">
        <f>SUM(D71:G71)</f>
        <v>17692</v>
      </c>
    </row>
    <row r="72" spans="2:8" x14ac:dyDescent="0.25">
      <c r="B72" s="48"/>
      <c r="C72" s="8" t="s">
        <v>19</v>
      </c>
      <c r="D72" s="11">
        <f>IFERROR((D70/D71),0)</f>
        <v>0.75</v>
      </c>
      <c r="E72" s="11">
        <f t="shared" ref="E72:H72" si="61">IFERROR((E70/E71),0)</f>
        <v>0.74986638161411012</v>
      </c>
      <c r="F72" s="11">
        <f t="shared" si="61"/>
        <v>0.79922395781514277</v>
      </c>
      <c r="G72" s="11">
        <f t="shared" si="61"/>
        <v>0.7610989010989011</v>
      </c>
      <c r="H72" s="11">
        <f t="shared" si="61"/>
        <v>0.78080488356319244</v>
      </c>
    </row>
    <row r="73" spans="2:8" x14ac:dyDescent="0.25">
      <c r="B73" s="46" t="s">
        <v>94</v>
      </c>
      <c r="C73" s="8" t="s">
        <v>17</v>
      </c>
      <c r="D73" s="9">
        <v>74</v>
      </c>
      <c r="E73" s="9">
        <v>35</v>
      </c>
      <c r="F73" s="9">
        <v>2933</v>
      </c>
      <c r="G73" s="9">
        <v>1585</v>
      </c>
      <c r="H73" s="10">
        <f>SUM(D73:G73)</f>
        <v>4627</v>
      </c>
    </row>
    <row r="74" spans="2:8" x14ac:dyDescent="0.25">
      <c r="B74" s="47"/>
      <c r="C74" s="8" t="s">
        <v>18</v>
      </c>
      <c r="D74" s="9">
        <v>95</v>
      </c>
      <c r="E74" s="9">
        <v>54</v>
      </c>
      <c r="F74" s="9">
        <v>3767</v>
      </c>
      <c r="G74" s="9">
        <v>1979</v>
      </c>
      <c r="H74" s="10">
        <f>SUM(D74:G74)</f>
        <v>5895</v>
      </c>
    </row>
    <row r="75" spans="2:8" x14ac:dyDescent="0.25">
      <c r="B75" s="48"/>
      <c r="C75" s="8" t="s">
        <v>19</v>
      </c>
      <c r="D75" s="11">
        <f>IFERROR((D73/D74),0)</f>
        <v>0.77894736842105261</v>
      </c>
      <c r="E75" s="11">
        <f t="shared" ref="E75:H75" si="62">IFERROR((E73/E74),0)</f>
        <v>0.64814814814814814</v>
      </c>
      <c r="F75" s="11">
        <f t="shared" si="62"/>
        <v>0.7786036633926201</v>
      </c>
      <c r="G75" s="11">
        <f t="shared" si="62"/>
        <v>0.8009095502779181</v>
      </c>
      <c r="H75" s="11">
        <f t="shared" si="62"/>
        <v>0.78490245971161998</v>
      </c>
    </row>
    <row r="76" spans="2:8" x14ac:dyDescent="0.25">
      <c r="B76" s="46" t="s">
        <v>93</v>
      </c>
      <c r="C76" s="8" t="s">
        <v>17</v>
      </c>
      <c r="D76" s="9">
        <v>46</v>
      </c>
      <c r="E76" s="9">
        <v>18</v>
      </c>
      <c r="F76" s="9">
        <v>2340</v>
      </c>
      <c r="G76" s="9">
        <v>729</v>
      </c>
      <c r="H76" s="10">
        <f>SUM(D76:G76)</f>
        <v>3133</v>
      </c>
    </row>
    <row r="77" spans="2:8" x14ac:dyDescent="0.25">
      <c r="B77" s="47"/>
      <c r="C77" s="8" t="s">
        <v>18</v>
      </c>
      <c r="D77" s="9">
        <v>65</v>
      </c>
      <c r="E77" s="9">
        <v>25</v>
      </c>
      <c r="F77" s="9">
        <v>3378</v>
      </c>
      <c r="G77" s="9">
        <v>1077</v>
      </c>
      <c r="H77" s="10">
        <f>SUM(D77:G77)</f>
        <v>4545</v>
      </c>
    </row>
    <row r="78" spans="2:8" x14ac:dyDescent="0.25">
      <c r="B78" s="48"/>
      <c r="C78" s="8" t="s">
        <v>19</v>
      </c>
      <c r="D78" s="11">
        <f>IFERROR((D76/D77),0)</f>
        <v>0.70769230769230773</v>
      </c>
      <c r="E78" s="11">
        <f t="shared" ref="E78:H78" si="63">IFERROR((E76/E77),0)</f>
        <v>0.72</v>
      </c>
      <c r="F78" s="11">
        <f t="shared" si="63"/>
        <v>0.69271758436944941</v>
      </c>
      <c r="G78" s="11">
        <f t="shared" si="63"/>
        <v>0.67688022284122562</v>
      </c>
      <c r="H78" s="11">
        <f t="shared" si="63"/>
        <v>0.68932893289328934</v>
      </c>
    </row>
    <row r="79" spans="2:8" x14ac:dyDescent="0.25">
      <c r="B79" s="46" t="s">
        <v>70</v>
      </c>
      <c r="C79" s="8" t="s">
        <v>17</v>
      </c>
      <c r="D79" s="9">
        <v>66</v>
      </c>
      <c r="E79" s="9">
        <v>49</v>
      </c>
      <c r="F79" s="9">
        <v>1110</v>
      </c>
      <c r="G79" s="9">
        <v>567</v>
      </c>
      <c r="H79" s="10">
        <f>SUM(D79:G79)</f>
        <v>1792</v>
      </c>
    </row>
    <row r="80" spans="2:8" x14ac:dyDescent="0.25">
      <c r="B80" s="47"/>
      <c r="C80" s="8" t="s">
        <v>18</v>
      </c>
      <c r="D80" s="9">
        <v>91</v>
      </c>
      <c r="E80" s="9">
        <v>70</v>
      </c>
      <c r="F80" s="9">
        <v>1326</v>
      </c>
      <c r="G80" s="9">
        <v>677</v>
      </c>
      <c r="H80" s="10">
        <f>SUM(D80:G80)</f>
        <v>2164</v>
      </c>
    </row>
    <row r="81" spans="2:8" x14ac:dyDescent="0.25">
      <c r="B81" s="48"/>
      <c r="C81" s="8" t="s">
        <v>19</v>
      </c>
      <c r="D81" s="11">
        <f>IFERROR((D79/D80),0)</f>
        <v>0.72527472527472525</v>
      </c>
      <c r="E81" s="11">
        <f t="shared" ref="E81" si="64">IFERROR((E79/E80),0)</f>
        <v>0.7</v>
      </c>
      <c r="F81" s="11">
        <f t="shared" ref="F81" si="65">IFERROR((F79/F80),0)</f>
        <v>0.83710407239819007</v>
      </c>
      <c r="G81" s="11">
        <f t="shared" ref="G81" si="66">IFERROR((G79/G80),0)</f>
        <v>0.83751846381093054</v>
      </c>
      <c r="H81" s="11">
        <f t="shared" ref="H81" si="67">IFERROR((H79/H80),0)</f>
        <v>0.82809611829944552</v>
      </c>
    </row>
    <row r="82" spans="2:8" x14ac:dyDescent="0.25">
      <c r="B82" s="46" t="s">
        <v>71</v>
      </c>
      <c r="C82" s="8" t="s">
        <v>17</v>
      </c>
      <c r="D82" s="9">
        <v>54</v>
      </c>
      <c r="E82" s="9">
        <v>163</v>
      </c>
      <c r="F82" s="9">
        <v>3628</v>
      </c>
      <c r="G82" s="9">
        <v>521</v>
      </c>
      <c r="H82" s="10">
        <f>SUM(D82:G82)</f>
        <v>4366</v>
      </c>
    </row>
    <row r="83" spans="2:8" x14ac:dyDescent="0.25">
      <c r="B83" s="47"/>
      <c r="C83" s="8" t="s">
        <v>18</v>
      </c>
      <c r="D83" s="9">
        <v>64</v>
      </c>
      <c r="E83" s="9">
        <v>231</v>
      </c>
      <c r="F83" s="9">
        <v>4588</v>
      </c>
      <c r="G83" s="9">
        <v>636</v>
      </c>
      <c r="H83" s="10">
        <f>SUM(D83:G83)</f>
        <v>5519</v>
      </c>
    </row>
    <row r="84" spans="2:8" x14ac:dyDescent="0.25">
      <c r="B84" s="48"/>
      <c r="C84" s="8" t="s">
        <v>19</v>
      </c>
      <c r="D84" s="11">
        <f>IFERROR((D82/D83),0)</f>
        <v>0.84375</v>
      </c>
      <c r="E84" s="11">
        <f t="shared" ref="E84" si="68">IFERROR((E82/E83),0)</f>
        <v>0.7056277056277056</v>
      </c>
      <c r="F84" s="11">
        <f t="shared" ref="F84" si="69">IFERROR((F82/F83),0)</f>
        <v>0.79075850043591978</v>
      </c>
      <c r="G84" s="11">
        <f t="shared" ref="G84" si="70">IFERROR((G82/G83),0)</f>
        <v>0.8191823899371069</v>
      </c>
      <c r="H84" s="11">
        <f t="shared" ref="H84" si="71">IFERROR((H82/H83),0)</f>
        <v>0.79108534154738175</v>
      </c>
    </row>
    <row r="85" spans="2:8" x14ac:dyDescent="0.25">
      <c r="B85" s="46" t="s">
        <v>72</v>
      </c>
      <c r="C85" s="8" t="s">
        <v>17</v>
      </c>
      <c r="D85" s="9">
        <v>361</v>
      </c>
      <c r="E85" s="9">
        <v>226</v>
      </c>
      <c r="F85" s="9">
        <v>3104</v>
      </c>
      <c r="G85" s="9">
        <v>1228</v>
      </c>
      <c r="H85" s="10">
        <f>SUM(D85:G85)</f>
        <v>4919</v>
      </c>
    </row>
    <row r="86" spans="2:8" x14ac:dyDescent="0.25">
      <c r="B86" s="47"/>
      <c r="C86" s="8" t="s">
        <v>18</v>
      </c>
      <c r="D86" s="9">
        <v>448</v>
      </c>
      <c r="E86" s="9">
        <v>315</v>
      </c>
      <c r="F86" s="9">
        <v>3987</v>
      </c>
      <c r="G86" s="9">
        <v>1474</v>
      </c>
      <c r="H86" s="10">
        <f>SUM(D86:G86)</f>
        <v>6224</v>
      </c>
    </row>
    <row r="87" spans="2:8" x14ac:dyDescent="0.25">
      <c r="B87" s="48"/>
      <c r="C87" s="8" t="s">
        <v>19</v>
      </c>
      <c r="D87" s="11">
        <f>IFERROR((D85/D86),0)</f>
        <v>0.8058035714285714</v>
      </c>
      <c r="E87" s="11">
        <f t="shared" ref="E87" si="72">IFERROR((E85/E86),0)</f>
        <v>0.71746031746031746</v>
      </c>
      <c r="F87" s="11">
        <f t="shared" ref="F87" si="73">IFERROR((F85/F86),0)</f>
        <v>0.77853022322548282</v>
      </c>
      <c r="G87" s="11">
        <f t="shared" ref="G87" si="74">IFERROR((G85/G86),0)</f>
        <v>0.83310719131614652</v>
      </c>
      <c r="H87" s="11">
        <f t="shared" ref="H87" si="75">IFERROR((H85/H86),0)</f>
        <v>0.79032776349614398</v>
      </c>
    </row>
    <row r="88" spans="2:8" x14ac:dyDescent="0.25">
      <c r="B88" s="46" t="s">
        <v>73</v>
      </c>
      <c r="C88" s="8" t="s">
        <v>17</v>
      </c>
      <c r="D88" s="9">
        <v>103</v>
      </c>
      <c r="E88" s="9">
        <v>176</v>
      </c>
      <c r="F88" s="9">
        <v>2608</v>
      </c>
      <c r="G88" s="9">
        <v>838</v>
      </c>
      <c r="H88" s="10">
        <f>SUM(D88:G88)</f>
        <v>3725</v>
      </c>
    </row>
    <row r="89" spans="2:8" x14ac:dyDescent="0.25">
      <c r="B89" s="47"/>
      <c r="C89" s="8" t="s">
        <v>18</v>
      </c>
      <c r="D89" s="9">
        <v>140</v>
      </c>
      <c r="E89" s="9">
        <v>232</v>
      </c>
      <c r="F89" s="9">
        <v>3440</v>
      </c>
      <c r="G89" s="9">
        <v>954</v>
      </c>
      <c r="H89" s="10">
        <f>SUM(D89:G89)</f>
        <v>4766</v>
      </c>
    </row>
    <row r="90" spans="2:8" x14ac:dyDescent="0.25">
      <c r="B90" s="48"/>
      <c r="C90" s="8" t="s">
        <v>19</v>
      </c>
      <c r="D90" s="11">
        <f>IFERROR((D88/D89),0)</f>
        <v>0.73571428571428577</v>
      </c>
      <c r="E90" s="11">
        <f t="shared" ref="E90" si="76">IFERROR((E88/E89),0)</f>
        <v>0.75862068965517238</v>
      </c>
      <c r="F90" s="11">
        <f t="shared" ref="F90" si="77">IFERROR((F88/F89),0)</f>
        <v>0.75813953488372088</v>
      </c>
      <c r="G90" s="11">
        <f t="shared" ref="G90" si="78">IFERROR((G88/G89),0)</f>
        <v>0.87840670859538783</v>
      </c>
      <c r="H90" s="11">
        <f t="shared" ref="H90" si="79">IFERROR((H88/H89),0)</f>
        <v>0.78157784305497269</v>
      </c>
    </row>
    <row r="91" spans="2:8" x14ac:dyDescent="0.25">
      <c r="B91" s="46" t="s">
        <v>74</v>
      </c>
      <c r="C91" s="8" t="s">
        <v>17</v>
      </c>
      <c r="D91" s="9">
        <v>112</v>
      </c>
      <c r="E91" s="9">
        <v>115</v>
      </c>
      <c r="F91" s="9">
        <v>5965</v>
      </c>
      <c r="G91" s="9">
        <v>1173</v>
      </c>
      <c r="H91" s="10">
        <f>SUM(D91:G91)</f>
        <v>7365</v>
      </c>
    </row>
    <row r="92" spans="2:8" x14ac:dyDescent="0.25">
      <c r="B92" s="47"/>
      <c r="C92" s="8" t="s">
        <v>18</v>
      </c>
      <c r="D92" s="9">
        <v>149</v>
      </c>
      <c r="E92" s="9">
        <v>147</v>
      </c>
      <c r="F92" s="9">
        <v>7171</v>
      </c>
      <c r="G92" s="9">
        <v>1385</v>
      </c>
      <c r="H92" s="10">
        <f>SUM(D92:G92)</f>
        <v>8852</v>
      </c>
    </row>
    <row r="93" spans="2:8" x14ac:dyDescent="0.25">
      <c r="B93" s="48"/>
      <c r="C93" s="8" t="s">
        <v>19</v>
      </c>
      <c r="D93" s="11">
        <f>IFERROR((D91/D92),0)</f>
        <v>0.75167785234899331</v>
      </c>
      <c r="E93" s="11">
        <f t="shared" ref="E93" si="80">IFERROR((E91/E92),0)</f>
        <v>0.78231292517006801</v>
      </c>
      <c r="F93" s="11">
        <f t="shared" ref="F93" si="81">IFERROR((F91/F92),0)</f>
        <v>0.83182261888160647</v>
      </c>
      <c r="G93" s="11">
        <f t="shared" ref="G93" si="82">IFERROR((G91/G92),0)</f>
        <v>0.84693140794223831</v>
      </c>
      <c r="H93" s="11">
        <f t="shared" ref="H93" si="83">IFERROR((H91/H92),0)</f>
        <v>0.83201536375960239</v>
      </c>
    </row>
    <row r="94" spans="2:8" x14ac:dyDescent="0.25">
      <c r="B94" s="46" t="s">
        <v>75</v>
      </c>
      <c r="C94" s="8" t="s">
        <v>17</v>
      </c>
      <c r="D94" s="9">
        <v>405</v>
      </c>
      <c r="E94" s="9">
        <v>660</v>
      </c>
      <c r="F94" s="9">
        <v>3640</v>
      </c>
      <c r="G94" s="9">
        <v>826</v>
      </c>
      <c r="H94" s="10">
        <f>SUM(D94:G94)</f>
        <v>5531</v>
      </c>
    </row>
    <row r="95" spans="2:8" x14ac:dyDescent="0.25">
      <c r="B95" s="47"/>
      <c r="C95" s="8" t="s">
        <v>18</v>
      </c>
      <c r="D95" s="9">
        <v>535</v>
      </c>
      <c r="E95" s="9">
        <v>858</v>
      </c>
      <c r="F95" s="9">
        <v>4489</v>
      </c>
      <c r="G95" s="9">
        <v>977</v>
      </c>
      <c r="H95" s="10">
        <f>SUM(D95:G95)</f>
        <v>6859</v>
      </c>
    </row>
    <row r="96" spans="2:8" x14ac:dyDescent="0.25">
      <c r="B96" s="48"/>
      <c r="C96" s="8" t="s">
        <v>19</v>
      </c>
      <c r="D96" s="11">
        <f>IFERROR((D94/D95),0)</f>
        <v>0.7570093457943925</v>
      </c>
      <c r="E96" s="11">
        <f t="shared" ref="E96" si="84">IFERROR((E94/E95),0)</f>
        <v>0.76923076923076927</v>
      </c>
      <c r="F96" s="11">
        <f t="shared" ref="F96" si="85">IFERROR((F94/F95),0)</f>
        <v>0.81087101804410777</v>
      </c>
      <c r="G96" s="11">
        <f t="shared" ref="G96" si="86">IFERROR((G94/G95),0)</f>
        <v>0.84544524053224157</v>
      </c>
      <c r="H96" s="11">
        <f t="shared" ref="H96" si="87">IFERROR((H94/H95),0)</f>
        <v>0.80638577052048399</v>
      </c>
    </row>
    <row r="97" spans="2:8" x14ac:dyDescent="0.25">
      <c r="B97" s="46" t="s">
        <v>76</v>
      </c>
      <c r="C97" s="8" t="s">
        <v>17</v>
      </c>
      <c r="D97" s="9">
        <v>221</v>
      </c>
      <c r="E97" s="9">
        <v>219</v>
      </c>
      <c r="F97" s="9">
        <v>3075</v>
      </c>
      <c r="G97" s="9">
        <v>710</v>
      </c>
      <c r="H97" s="10">
        <f>SUM(D97:G97)</f>
        <v>4225</v>
      </c>
    </row>
    <row r="98" spans="2:8" x14ac:dyDescent="0.25">
      <c r="B98" s="47"/>
      <c r="C98" s="8" t="s">
        <v>18</v>
      </c>
      <c r="D98" s="9">
        <v>281</v>
      </c>
      <c r="E98" s="9">
        <v>286</v>
      </c>
      <c r="F98" s="9">
        <v>3985</v>
      </c>
      <c r="G98" s="9">
        <v>843</v>
      </c>
      <c r="H98" s="10">
        <f>SUM(D98:G98)</f>
        <v>5395</v>
      </c>
    </row>
    <row r="99" spans="2:8" x14ac:dyDescent="0.25">
      <c r="B99" s="48"/>
      <c r="C99" s="8" t="s">
        <v>19</v>
      </c>
      <c r="D99" s="11">
        <f>IFERROR((D97/D98),0)</f>
        <v>0.78647686832740216</v>
      </c>
      <c r="E99" s="11">
        <f t="shared" ref="E99" si="88">IFERROR((E97/E98),0)</f>
        <v>0.76573426573426573</v>
      </c>
      <c r="F99" s="11">
        <f t="shared" ref="F99" si="89">IFERROR((F97/F98),0)</f>
        <v>0.77164366373902138</v>
      </c>
      <c r="G99" s="11">
        <f t="shared" ref="G99" si="90">IFERROR((G97/G98),0)</f>
        <v>0.8422301304863582</v>
      </c>
      <c r="H99" s="11">
        <f t="shared" ref="H99" si="91">IFERROR((H97/H98),0)</f>
        <v>0.7831325301204819</v>
      </c>
    </row>
    <row r="100" spans="2:8" x14ac:dyDescent="0.25">
      <c r="B100" s="46" t="s">
        <v>77</v>
      </c>
      <c r="C100" s="8" t="s">
        <v>17</v>
      </c>
      <c r="D100" s="9">
        <v>172</v>
      </c>
      <c r="E100" s="9">
        <v>314</v>
      </c>
      <c r="F100" s="9">
        <v>2889</v>
      </c>
      <c r="G100" s="9">
        <v>662</v>
      </c>
      <c r="H100" s="10">
        <f>SUM(D100:G100)</f>
        <v>4037</v>
      </c>
    </row>
    <row r="101" spans="2:8" x14ac:dyDescent="0.25">
      <c r="B101" s="47"/>
      <c r="C101" s="8" t="s">
        <v>18</v>
      </c>
      <c r="D101" s="9">
        <v>201</v>
      </c>
      <c r="E101" s="9">
        <v>383</v>
      </c>
      <c r="F101" s="9">
        <v>3355</v>
      </c>
      <c r="G101" s="9">
        <v>731</v>
      </c>
      <c r="H101" s="10">
        <f>SUM(D101:G101)</f>
        <v>4670</v>
      </c>
    </row>
    <row r="102" spans="2:8" x14ac:dyDescent="0.25">
      <c r="B102" s="48"/>
      <c r="C102" s="8" t="s">
        <v>19</v>
      </c>
      <c r="D102" s="11">
        <f>IFERROR((D100/D101),0)</f>
        <v>0.85572139303482586</v>
      </c>
      <c r="E102" s="11">
        <f t="shared" ref="E102" si="92">IFERROR((E100/E101),0)</f>
        <v>0.81984334203655351</v>
      </c>
      <c r="F102" s="11">
        <f t="shared" ref="F102" si="93">IFERROR((F100/F101),0)</f>
        <v>0.86110283159463485</v>
      </c>
      <c r="G102" s="11">
        <f t="shared" ref="G102" si="94">IFERROR((G100/G101),0)</f>
        <v>0.90560875512995898</v>
      </c>
      <c r="H102" s="11">
        <f t="shared" ref="H102" si="95">IFERROR((H100/H101),0)</f>
        <v>0.86445396145610276</v>
      </c>
    </row>
    <row r="103" spans="2:8" x14ac:dyDescent="0.25">
      <c r="B103" s="46" t="s">
        <v>78</v>
      </c>
      <c r="C103" s="8" t="s">
        <v>17</v>
      </c>
      <c r="D103" s="9" t="s">
        <v>96</v>
      </c>
      <c r="E103" s="9" t="s">
        <v>96</v>
      </c>
      <c r="F103" s="9" t="s">
        <v>96</v>
      </c>
      <c r="G103" s="9" t="s">
        <v>96</v>
      </c>
      <c r="H103" s="10">
        <f>SUM(D103:G103)</f>
        <v>0</v>
      </c>
    </row>
    <row r="104" spans="2:8" x14ac:dyDescent="0.25">
      <c r="B104" s="47"/>
      <c r="C104" s="8" t="s">
        <v>18</v>
      </c>
      <c r="D104" s="9" t="s">
        <v>96</v>
      </c>
      <c r="E104" s="9" t="s">
        <v>96</v>
      </c>
      <c r="F104" s="9" t="s">
        <v>96</v>
      </c>
      <c r="G104" s="9" t="s">
        <v>96</v>
      </c>
      <c r="H104" s="10">
        <f>SUM(D104:G104)</f>
        <v>0</v>
      </c>
    </row>
    <row r="105" spans="2:8" x14ac:dyDescent="0.25">
      <c r="B105" s="48"/>
      <c r="C105" s="8" t="s">
        <v>19</v>
      </c>
      <c r="D105" s="11">
        <f>IFERROR((D103/D104),0)</f>
        <v>0</v>
      </c>
      <c r="E105" s="11">
        <f t="shared" ref="E105" si="96">IFERROR((E103/E104),0)</f>
        <v>0</v>
      </c>
      <c r="F105" s="11">
        <f t="shared" ref="F105" si="97">IFERROR((F103/F104),0)</f>
        <v>0</v>
      </c>
      <c r="G105" s="11">
        <f t="shared" ref="G105" si="98">IFERROR((G103/G104),0)</f>
        <v>0</v>
      </c>
      <c r="H105" s="11">
        <f t="shared" ref="H105" si="99">IFERROR((H103/H104),0)</f>
        <v>0</v>
      </c>
    </row>
    <row r="106" spans="2:8" x14ac:dyDescent="0.25">
      <c r="B106" s="46" t="s">
        <v>79</v>
      </c>
      <c r="C106" s="8" t="s">
        <v>17</v>
      </c>
      <c r="D106" s="9">
        <v>90</v>
      </c>
      <c r="E106" s="9">
        <v>4398</v>
      </c>
      <c r="F106" s="9">
        <v>1299</v>
      </c>
      <c r="G106" s="9">
        <v>249</v>
      </c>
      <c r="H106" s="10">
        <f>SUM(D106:G106)</f>
        <v>6036</v>
      </c>
    </row>
    <row r="107" spans="2:8" x14ac:dyDescent="0.25">
      <c r="B107" s="47"/>
      <c r="C107" s="8" t="s">
        <v>18</v>
      </c>
      <c r="D107" s="9">
        <v>93</v>
      </c>
      <c r="E107" s="9">
        <v>4776</v>
      </c>
      <c r="F107" s="9">
        <v>1393</v>
      </c>
      <c r="G107" s="9">
        <v>265</v>
      </c>
      <c r="H107" s="10">
        <f>SUM(D107:G107)</f>
        <v>6527</v>
      </c>
    </row>
    <row r="108" spans="2:8" x14ac:dyDescent="0.25">
      <c r="B108" s="48"/>
      <c r="C108" s="8" t="s">
        <v>19</v>
      </c>
      <c r="D108" s="11">
        <f>IFERROR((D106/D107),0)</f>
        <v>0.967741935483871</v>
      </c>
      <c r="E108" s="11">
        <f t="shared" ref="E108" si="100">IFERROR((E106/E107),0)</f>
        <v>0.92085427135678388</v>
      </c>
      <c r="F108" s="11">
        <f t="shared" ref="F108" si="101">IFERROR((F106/F107),0)</f>
        <v>0.93251974156496764</v>
      </c>
      <c r="G108" s="11">
        <f t="shared" ref="G108" si="102">IFERROR((G106/G107),0)</f>
        <v>0.93962264150943398</v>
      </c>
      <c r="H108" s="11">
        <f t="shared" ref="H108" si="103">IFERROR((H106/H107),0)</f>
        <v>0.92477401562739392</v>
      </c>
    </row>
    <row r="109" spans="2:8" x14ac:dyDescent="0.25">
      <c r="B109" s="46" t="s">
        <v>80</v>
      </c>
      <c r="C109" s="8" t="s">
        <v>17</v>
      </c>
      <c r="D109" s="9">
        <v>30</v>
      </c>
      <c r="E109" s="9">
        <v>14</v>
      </c>
      <c r="F109" s="9">
        <v>2145</v>
      </c>
      <c r="G109" s="9">
        <v>228</v>
      </c>
      <c r="H109" s="10">
        <f>SUM(D109:G109)</f>
        <v>2417</v>
      </c>
    </row>
    <row r="110" spans="2:8" x14ac:dyDescent="0.25">
      <c r="B110" s="47"/>
      <c r="C110" s="8" t="s">
        <v>18</v>
      </c>
      <c r="D110" s="9">
        <v>35</v>
      </c>
      <c r="E110" s="9">
        <v>18</v>
      </c>
      <c r="F110" s="9">
        <v>2611</v>
      </c>
      <c r="G110" s="9">
        <v>296</v>
      </c>
      <c r="H110" s="10">
        <f>SUM(D110:G110)</f>
        <v>2960</v>
      </c>
    </row>
    <row r="111" spans="2:8" x14ac:dyDescent="0.25">
      <c r="B111" s="48"/>
      <c r="C111" s="8" t="s">
        <v>19</v>
      </c>
      <c r="D111" s="11">
        <f>IFERROR((D109/D110),0)</f>
        <v>0.8571428571428571</v>
      </c>
      <c r="E111" s="11">
        <f t="shared" ref="E111" si="104">IFERROR((E109/E110),0)</f>
        <v>0.77777777777777779</v>
      </c>
      <c r="F111" s="11">
        <f t="shared" ref="F111" si="105">IFERROR((F109/F110),0)</f>
        <v>0.82152432018383759</v>
      </c>
      <c r="G111" s="11">
        <f t="shared" ref="G111" si="106">IFERROR((G109/G110),0)</f>
        <v>0.77027027027027029</v>
      </c>
      <c r="H111" s="11">
        <f t="shared" ref="H111" si="107">IFERROR((H109/H110),0)</f>
        <v>0.81655405405405401</v>
      </c>
    </row>
    <row r="112" spans="2:8" x14ac:dyDescent="0.25">
      <c r="B112" s="46" t="s">
        <v>81</v>
      </c>
      <c r="C112" s="8" t="s">
        <v>17</v>
      </c>
      <c r="D112" s="9">
        <v>80</v>
      </c>
      <c r="E112" s="9">
        <v>50</v>
      </c>
      <c r="F112" s="9">
        <v>4641</v>
      </c>
      <c r="G112" s="9">
        <v>963</v>
      </c>
      <c r="H112" s="10">
        <f>SUM(D112:G112)</f>
        <v>5734</v>
      </c>
    </row>
    <row r="113" spans="2:8" x14ac:dyDescent="0.25">
      <c r="B113" s="47"/>
      <c r="C113" s="8" t="s">
        <v>18</v>
      </c>
      <c r="D113" s="9">
        <v>104</v>
      </c>
      <c r="E113" s="9">
        <v>66</v>
      </c>
      <c r="F113" s="9">
        <v>5144</v>
      </c>
      <c r="G113" s="9">
        <v>1040</v>
      </c>
      <c r="H113" s="10">
        <f>SUM(D113:G113)</f>
        <v>6354</v>
      </c>
    </row>
    <row r="114" spans="2:8" x14ac:dyDescent="0.25">
      <c r="B114" s="48"/>
      <c r="C114" s="8" t="s">
        <v>19</v>
      </c>
      <c r="D114" s="11">
        <f>IFERROR((D112/D113),0)</f>
        <v>0.76923076923076927</v>
      </c>
      <c r="E114" s="11">
        <f t="shared" ref="E114" si="108">IFERROR((E112/E113),0)</f>
        <v>0.75757575757575757</v>
      </c>
      <c r="F114" s="11">
        <f t="shared" ref="F114" si="109">IFERROR((F112/F113),0)</f>
        <v>0.90221617418351474</v>
      </c>
      <c r="G114" s="11">
        <f t="shared" ref="G114" si="110">IFERROR((G112/G113),0)</f>
        <v>0.9259615384615385</v>
      </c>
      <c r="H114" s="11">
        <f t="shared" ref="H114" si="111">IFERROR((H112/H113),0)</f>
        <v>0.90242367012905256</v>
      </c>
    </row>
    <row r="115" spans="2:8" x14ac:dyDescent="0.25">
      <c r="B115" s="46" t="s">
        <v>82</v>
      </c>
      <c r="C115" s="8" t="s">
        <v>17</v>
      </c>
      <c r="D115" s="9">
        <v>67</v>
      </c>
      <c r="E115" s="9">
        <v>10</v>
      </c>
      <c r="F115" s="9">
        <v>1213</v>
      </c>
      <c r="G115" s="9">
        <v>129</v>
      </c>
      <c r="H115" s="10">
        <f>SUM(D115:G115)</f>
        <v>1419</v>
      </c>
    </row>
    <row r="116" spans="2:8" x14ac:dyDescent="0.25">
      <c r="B116" s="47"/>
      <c r="C116" s="8" t="s">
        <v>18</v>
      </c>
      <c r="D116" s="9">
        <v>136</v>
      </c>
      <c r="E116" s="9">
        <v>23</v>
      </c>
      <c r="F116" s="9">
        <v>2063</v>
      </c>
      <c r="G116" s="9">
        <v>254</v>
      </c>
      <c r="H116" s="10">
        <f>SUM(D116:G116)</f>
        <v>2476</v>
      </c>
    </row>
    <row r="117" spans="2:8" x14ac:dyDescent="0.25">
      <c r="B117" s="48"/>
      <c r="C117" s="8" t="s">
        <v>19</v>
      </c>
      <c r="D117" s="11">
        <f>IFERROR((D115/D116),0)</f>
        <v>0.49264705882352944</v>
      </c>
      <c r="E117" s="11">
        <f t="shared" ref="E117" si="112">IFERROR((E115/E116),0)</f>
        <v>0.43478260869565216</v>
      </c>
      <c r="F117" s="11">
        <f t="shared" ref="F117" si="113">IFERROR((F115/F116),0)</f>
        <v>0.58797867183713037</v>
      </c>
      <c r="G117" s="11">
        <f t="shared" ref="G117" si="114">IFERROR((G115/G116),0)</f>
        <v>0.50787401574803148</v>
      </c>
      <c r="H117" s="11">
        <f t="shared" ref="H117" si="115">IFERROR((H115/H116),0)</f>
        <v>0.57310177705977383</v>
      </c>
    </row>
    <row r="118" spans="2:8" x14ac:dyDescent="0.25">
      <c r="B118" s="61" t="s">
        <v>53</v>
      </c>
      <c r="C118" s="12" t="s">
        <v>17</v>
      </c>
      <c r="D118" s="10">
        <f t="shared" ref="D118:G119" si="116">D13+D16+D19+D22+D25+D28+D31+D34+D37+D40+D43+D46+D49+D55+D58+D64+D79+D82+D85+D88+D91+D94+D97+D100+D106+D109+D112+D115+D67+D70+D73+D76+D61</f>
        <v>5917</v>
      </c>
      <c r="E118" s="10">
        <f t="shared" si="116"/>
        <v>10869</v>
      </c>
      <c r="F118" s="10">
        <f t="shared" si="116"/>
        <v>109214</v>
      </c>
      <c r="G118" s="10">
        <f t="shared" si="116"/>
        <v>29520</v>
      </c>
      <c r="H118" s="10">
        <f>H13+H16+H19+H22+H25+H28+H31+H34+H37+H40+H43+H46+H49+H52+H55+H58+H64+H79+H82+H85+H88+H91+H94+H97+H100+H103+H106+H109+H112+H115+H67+H70+H73+H76+H61</f>
        <v>155520</v>
      </c>
    </row>
    <row r="119" spans="2:8" x14ac:dyDescent="0.25">
      <c r="B119" s="61"/>
      <c r="C119" s="12" t="s">
        <v>18</v>
      </c>
      <c r="D119" s="10">
        <f t="shared" si="116"/>
        <v>7709</v>
      </c>
      <c r="E119" s="10">
        <f t="shared" si="116"/>
        <v>13150</v>
      </c>
      <c r="F119" s="10">
        <f t="shared" si="116"/>
        <v>138043</v>
      </c>
      <c r="G119" s="10">
        <f t="shared" si="116"/>
        <v>35333</v>
      </c>
      <c r="H119" s="10">
        <f>H14+H17+H20+H23+H26+H29+H32+H35+H38+H41+H44+H47+H50+H53+H56+H59+H65+H80+H83+H86+H89+H92+H95+H98+H101+H104+H107+H110+H113+H116+H68+H71+H74+H77+H62</f>
        <v>194235</v>
      </c>
    </row>
    <row r="120" spans="2:8" x14ac:dyDescent="0.25">
      <c r="B120" s="61"/>
      <c r="C120" s="12" t="s">
        <v>19</v>
      </c>
      <c r="D120" s="13">
        <f>IFERROR((D118/D119),0)</f>
        <v>0.76754442858995975</v>
      </c>
      <c r="E120" s="13">
        <f t="shared" ref="E120" si="117">IFERROR((E118/E119),0)</f>
        <v>0.82653992395437259</v>
      </c>
      <c r="F120" s="13">
        <f t="shared" ref="F120" si="118">IFERROR((F118/F119),0)</f>
        <v>0.79115927645733575</v>
      </c>
      <c r="G120" s="13">
        <f t="shared" ref="G120" si="119">IFERROR((G118/G119),0)</f>
        <v>0.83547957999603772</v>
      </c>
      <c r="H120" s="44">
        <f t="shared" ref="H120" si="120">IFERROR((H118/H119),0)</f>
        <v>0.80067958915746384</v>
      </c>
    </row>
  </sheetData>
  <mergeCells count="10">
    <mergeCell ref="B118:B120"/>
    <mergeCell ref="B2:H2"/>
    <mergeCell ref="B3:H3"/>
    <mergeCell ref="B4:H4"/>
    <mergeCell ref="I3:M3"/>
    <mergeCell ref="I4:M4"/>
    <mergeCell ref="I10:L10"/>
    <mergeCell ref="C9:F9"/>
    <mergeCell ref="C10:F10"/>
    <mergeCell ref="B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showGridLines="0" zoomScale="85" zoomScaleNormal="85" workbookViewId="0">
      <selection activeCell="E49" sqref="E49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59" t="s">
        <v>21</v>
      </c>
      <c r="C2" s="59"/>
      <c r="D2" s="59"/>
      <c r="E2" s="59"/>
    </row>
    <row r="3" spans="2:5" ht="15" x14ac:dyDescent="0.2">
      <c r="B3" s="60" t="s">
        <v>22</v>
      </c>
      <c r="C3" s="60"/>
      <c r="D3" s="60"/>
      <c r="E3" s="60"/>
    </row>
    <row r="4" spans="2:5" ht="15" x14ac:dyDescent="0.25">
      <c r="B4" s="59" t="s">
        <v>1</v>
      </c>
      <c r="C4" s="59"/>
      <c r="D4" s="59"/>
      <c r="E4" s="59"/>
    </row>
    <row r="5" spans="2:5" x14ac:dyDescent="0.2">
      <c r="B5" s="28"/>
      <c r="C5" s="28"/>
      <c r="D5" s="28"/>
    </row>
    <row r="6" spans="2:5" ht="15" x14ac:dyDescent="0.25">
      <c r="B6" s="29" t="s">
        <v>2</v>
      </c>
      <c r="C6" t="s">
        <v>88</v>
      </c>
    </row>
    <row r="7" spans="2:5" ht="15" x14ac:dyDescent="0.25">
      <c r="B7" s="29" t="s">
        <v>3</v>
      </c>
      <c r="C7" s="45">
        <v>2017</v>
      </c>
    </row>
    <row r="8" spans="2:5" ht="15" x14ac:dyDescent="0.25">
      <c r="B8" s="29" t="s">
        <v>4</v>
      </c>
      <c r="C8" t="s">
        <v>132</v>
      </c>
    </row>
    <row r="9" spans="2:5" ht="15" x14ac:dyDescent="0.25">
      <c r="B9" s="29" t="s">
        <v>6</v>
      </c>
      <c r="C9" s="31" t="s">
        <v>23</v>
      </c>
      <c r="D9" s="28"/>
    </row>
    <row r="10" spans="2:5" ht="15" x14ac:dyDescent="0.25">
      <c r="B10" s="30" t="s">
        <v>5</v>
      </c>
      <c r="C10" s="65" t="s">
        <v>24</v>
      </c>
      <c r="D10" s="65"/>
      <c r="E10" s="65"/>
    </row>
    <row r="11" spans="2:5" x14ac:dyDescent="0.2">
      <c r="C11" s="65"/>
      <c r="D11" s="65"/>
      <c r="E11" s="65"/>
    </row>
    <row r="13" spans="2:5" ht="43.5" customHeight="1" x14ac:dyDescent="0.2">
      <c r="B13" s="20" t="s">
        <v>9</v>
      </c>
      <c r="C13" s="32" t="s">
        <v>25</v>
      </c>
      <c r="D13" s="32" t="s">
        <v>26</v>
      </c>
      <c r="E13" s="20" t="s">
        <v>27</v>
      </c>
    </row>
    <row r="14" spans="2:5" x14ac:dyDescent="0.2">
      <c r="B14" s="33" t="s">
        <v>54</v>
      </c>
      <c r="C14" s="34">
        <v>159</v>
      </c>
      <c r="D14" s="34">
        <v>6366</v>
      </c>
      <c r="E14" s="35">
        <f t="shared" ref="E14:E48" si="0">IFERROR((C14/D14),0)</f>
        <v>2.4976437323279924E-2</v>
      </c>
    </row>
    <row r="15" spans="2:5" x14ac:dyDescent="0.2">
      <c r="B15" s="33" t="s">
        <v>55</v>
      </c>
      <c r="C15" s="34">
        <v>326</v>
      </c>
      <c r="D15" s="34">
        <v>14736</v>
      </c>
      <c r="E15" s="35">
        <f t="shared" si="0"/>
        <v>2.2122692725298588E-2</v>
      </c>
    </row>
    <row r="16" spans="2:5" x14ac:dyDescent="0.2">
      <c r="B16" s="33" t="s">
        <v>56</v>
      </c>
      <c r="C16" s="34">
        <v>109</v>
      </c>
      <c r="D16" s="34">
        <v>4611</v>
      </c>
      <c r="E16" s="35">
        <f t="shared" si="0"/>
        <v>2.3639123834309262E-2</v>
      </c>
    </row>
    <row r="17" spans="2:5" x14ac:dyDescent="0.2">
      <c r="B17" s="33" t="s">
        <v>57</v>
      </c>
      <c r="C17" s="34">
        <v>101</v>
      </c>
      <c r="D17" s="34">
        <v>7369</v>
      </c>
      <c r="E17" s="35">
        <f t="shared" si="0"/>
        <v>1.3706065951960918E-2</v>
      </c>
    </row>
    <row r="18" spans="2:5" x14ac:dyDescent="0.2">
      <c r="B18" s="33" t="s">
        <v>58</v>
      </c>
      <c r="C18" s="34">
        <v>110</v>
      </c>
      <c r="D18" s="34">
        <v>4916</v>
      </c>
      <c r="E18" s="35">
        <f t="shared" si="0"/>
        <v>2.2375915378356388E-2</v>
      </c>
    </row>
    <row r="19" spans="2:5" x14ac:dyDescent="0.2">
      <c r="B19" s="33" t="s">
        <v>59</v>
      </c>
      <c r="C19" s="34">
        <v>34</v>
      </c>
      <c r="D19" s="34">
        <v>6907</v>
      </c>
      <c r="E19" s="35">
        <f t="shared" si="0"/>
        <v>4.9225423483422615E-3</v>
      </c>
    </row>
    <row r="20" spans="2:5" x14ac:dyDescent="0.2">
      <c r="B20" s="33" t="s">
        <v>60</v>
      </c>
      <c r="C20" s="34">
        <v>77</v>
      </c>
      <c r="D20" s="34">
        <v>4849</v>
      </c>
      <c r="E20" s="35">
        <f t="shared" si="0"/>
        <v>1.5879562796452876E-2</v>
      </c>
    </row>
    <row r="21" spans="2:5" x14ac:dyDescent="0.2">
      <c r="B21" s="33" t="s">
        <v>61</v>
      </c>
      <c r="C21" s="34">
        <v>230</v>
      </c>
      <c r="D21" s="34">
        <v>3729</v>
      </c>
      <c r="E21" s="35">
        <f t="shared" si="0"/>
        <v>6.1678734245105928E-2</v>
      </c>
    </row>
    <row r="22" spans="2:5" x14ac:dyDescent="0.2">
      <c r="B22" s="33" t="s">
        <v>62</v>
      </c>
      <c r="C22" s="34">
        <v>48</v>
      </c>
      <c r="D22" s="34">
        <v>2546</v>
      </c>
      <c r="E22" s="35">
        <f t="shared" si="0"/>
        <v>1.8853102906520033E-2</v>
      </c>
    </row>
    <row r="23" spans="2:5" x14ac:dyDescent="0.2">
      <c r="B23" s="33" t="s">
        <v>63</v>
      </c>
      <c r="C23" s="34">
        <v>168</v>
      </c>
      <c r="D23" s="34">
        <v>3761</v>
      </c>
      <c r="E23" s="35">
        <f t="shared" si="0"/>
        <v>4.4668971018346187E-2</v>
      </c>
    </row>
    <row r="24" spans="2:5" x14ac:dyDescent="0.2">
      <c r="B24" s="33" t="s">
        <v>64</v>
      </c>
      <c r="C24" s="34">
        <v>44</v>
      </c>
      <c r="D24" s="34">
        <v>5358</v>
      </c>
      <c r="E24" s="35">
        <f t="shared" si="0"/>
        <v>8.2120194102276965E-3</v>
      </c>
    </row>
    <row r="25" spans="2:5" x14ac:dyDescent="0.2">
      <c r="B25" s="33" t="s">
        <v>65</v>
      </c>
      <c r="C25" s="34">
        <v>21</v>
      </c>
      <c r="D25" s="34">
        <v>1852</v>
      </c>
      <c r="E25" s="35">
        <f t="shared" si="0"/>
        <v>1.1339092872570195E-2</v>
      </c>
    </row>
    <row r="26" spans="2:5" x14ac:dyDescent="0.2">
      <c r="B26" s="33" t="s">
        <v>66</v>
      </c>
      <c r="C26" s="34">
        <v>29</v>
      </c>
      <c r="D26" s="34">
        <v>2556</v>
      </c>
      <c r="E26" s="35">
        <f t="shared" si="0"/>
        <v>1.134585289514867E-2</v>
      </c>
    </row>
    <row r="27" spans="2:5" x14ac:dyDescent="0.2">
      <c r="B27" s="33" t="s">
        <v>67</v>
      </c>
      <c r="C27" s="34" t="s">
        <v>96</v>
      </c>
      <c r="D27" s="34" t="s">
        <v>96</v>
      </c>
      <c r="E27" s="35">
        <f t="shared" si="0"/>
        <v>0</v>
      </c>
    </row>
    <row r="28" spans="2:5" x14ac:dyDescent="0.2">
      <c r="B28" s="33" t="s">
        <v>68</v>
      </c>
      <c r="C28" s="34">
        <v>151</v>
      </c>
      <c r="D28" s="34">
        <v>4640</v>
      </c>
      <c r="E28" s="35">
        <f t="shared" si="0"/>
        <v>3.2543103448275865E-2</v>
      </c>
    </row>
    <row r="29" spans="2:5" x14ac:dyDescent="0.2">
      <c r="B29" s="33" t="s">
        <v>95</v>
      </c>
      <c r="C29" s="34">
        <v>240</v>
      </c>
      <c r="D29" s="34">
        <v>6511</v>
      </c>
      <c r="E29" s="35">
        <f t="shared" si="0"/>
        <v>3.6860697281523573E-2</v>
      </c>
    </row>
    <row r="30" spans="2:5" x14ac:dyDescent="0.2">
      <c r="B30" s="33" t="s">
        <v>92</v>
      </c>
      <c r="C30" s="34">
        <v>636</v>
      </c>
      <c r="D30" s="34">
        <v>12263</v>
      </c>
      <c r="E30" s="35">
        <f t="shared" si="0"/>
        <v>5.1863328712386858E-2</v>
      </c>
    </row>
    <row r="31" spans="2:5" x14ac:dyDescent="0.2">
      <c r="B31" s="33" t="s">
        <v>69</v>
      </c>
      <c r="C31" s="34">
        <v>200</v>
      </c>
      <c r="D31" s="34">
        <v>3723</v>
      </c>
      <c r="E31" s="35">
        <f t="shared" si="0"/>
        <v>5.3720118184260007E-2</v>
      </c>
    </row>
    <row r="32" spans="2:5" x14ac:dyDescent="0.2">
      <c r="B32" s="33" t="s">
        <v>89</v>
      </c>
      <c r="C32" s="34">
        <v>328</v>
      </c>
      <c r="D32" s="34">
        <v>6644</v>
      </c>
      <c r="E32" s="35">
        <f t="shared" si="0"/>
        <v>4.9367850692354005E-2</v>
      </c>
    </row>
    <row r="33" spans="2:5" x14ac:dyDescent="0.2">
      <c r="B33" s="33" t="s">
        <v>91</v>
      </c>
      <c r="C33" s="34">
        <v>473</v>
      </c>
      <c r="D33" s="34">
        <v>17692</v>
      </c>
      <c r="E33" s="35">
        <f t="shared" si="0"/>
        <v>2.673524756952295E-2</v>
      </c>
    </row>
    <row r="34" spans="2:5" x14ac:dyDescent="0.2">
      <c r="B34" s="33" t="s">
        <v>94</v>
      </c>
      <c r="C34" s="34">
        <v>268</v>
      </c>
      <c r="D34" s="34">
        <v>5895</v>
      </c>
      <c r="E34" s="35">
        <f t="shared" si="0"/>
        <v>4.5462256149279047E-2</v>
      </c>
    </row>
    <row r="35" spans="2:5" x14ac:dyDescent="0.2">
      <c r="B35" s="33" t="s">
        <v>93</v>
      </c>
      <c r="C35" s="34">
        <v>171</v>
      </c>
      <c r="D35" s="34">
        <v>4545</v>
      </c>
      <c r="E35" s="35">
        <f t="shared" si="0"/>
        <v>3.7623762376237622E-2</v>
      </c>
    </row>
    <row r="36" spans="2:5" x14ac:dyDescent="0.2">
      <c r="B36" s="33" t="s">
        <v>70</v>
      </c>
      <c r="C36" s="34">
        <v>6</v>
      </c>
      <c r="D36" s="34">
        <v>2164</v>
      </c>
      <c r="E36" s="35">
        <f t="shared" si="0"/>
        <v>2.7726432532347504E-3</v>
      </c>
    </row>
    <row r="37" spans="2:5" x14ac:dyDescent="0.2">
      <c r="B37" s="33" t="s">
        <v>71</v>
      </c>
      <c r="C37" s="34">
        <v>78</v>
      </c>
      <c r="D37" s="34">
        <v>5519</v>
      </c>
      <c r="E37" s="35">
        <f t="shared" si="0"/>
        <v>1.4132995107809385E-2</v>
      </c>
    </row>
    <row r="38" spans="2:5" x14ac:dyDescent="0.2">
      <c r="B38" s="33" t="s">
        <v>72</v>
      </c>
      <c r="C38" s="34">
        <v>216</v>
      </c>
      <c r="D38" s="34">
        <v>6224</v>
      </c>
      <c r="E38" s="35">
        <f t="shared" si="0"/>
        <v>3.4704370179948589E-2</v>
      </c>
    </row>
    <row r="39" spans="2:5" x14ac:dyDescent="0.2">
      <c r="B39" s="33" t="s">
        <v>73</v>
      </c>
      <c r="C39" s="34">
        <v>107</v>
      </c>
      <c r="D39" s="34">
        <v>4766</v>
      </c>
      <c r="E39" s="35">
        <f t="shared" si="0"/>
        <v>2.2450692404532104E-2</v>
      </c>
    </row>
    <row r="40" spans="2:5" x14ac:dyDescent="0.2">
      <c r="B40" s="33" t="s">
        <v>74</v>
      </c>
      <c r="C40" s="34">
        <v>213</v>
      </c>
      <c r="D40" s="34">
        <v>8852</v>
      </c>
      <c r="E40" s="35">
        <f t="shared" si="0"/>
        <v>2.4062358788974243E-2</v>
      </c>
    </row>
    <row r="41" spans="2:5" x14ac:dyDescent="0.2">
      <c r="B41" s="33" t="s">
        <v>75</v>
      </c>
      <c r="C41" s="34">
        <v>170</v>
      </c>
      <c r="D41" s="34">
        <v>6859</v>
      </c>
      <c r="E41" s="35">
        <f t="shared" si="0"/>
        <v>2.4784954074938036E-2</v>
      </c>
    </row>
    <row r="42" spans="2:5" x14ac:dyDescent="0.2">
      <c r="B42" s="33" t="s">
        <v>76</v>
      </c>
      <c r="C42" s="34">
        <v>165</v>
      </c>
      <c r="D42" s="34">
        <v>5395</v>
      </c>
      <c r="E42" s="35">
        <f t="shared" si="0"/>
        <v>3.0583873957367932E-2</v>
      </c>
    </row>
    <row r="43" spans="2:5" x14ac:dyDescent="0.2">
      <c r="B43" s="33" t="s">
        <v>77</v>
      </c>
      <c r="C43" s="34">
        <v>68</v>
      </c>
      <c r="D43" s="34">
        <v>4670</v>
      </c>
      <c r="E43" s="35">
        <f t="shared" si="0"/>
        <v>1.4561027837259101E-2</v>
      </c>
    </row>
    <row r="44" spans="2:5" x14ac:dyDescent="0.2">
      <c r="B44" s="33" t="s">
        <v>78</v>
      </c>
      <c r="C44" s="34" t="s">
        <v>96</v>
      </c>
      <c r="D44" s="34" t="s">
        <v>96</v>
      </c>
      <c r="E44" s="35">
        <f t="shared" si="0"/>
        <v>0</v>
      </c>
    </row>
    <row r="45" spans="2:5" x14ac:dyDescent="0.2">
      <c r="B45" s="33" t="s">
        <v>79</v>
      </c>
      <c r="C45" s="34">
        <v>79</v>
      </c>
      <c r="D45" s="34">
        <v>6527</v>
      </c>
      <c r="E45" s="35">
        <f t="shared" si="0"/>
        <v>1.2103569787038455E-2</v>
      </c>
    </row>
    <row r="46" spans="2:5" x14ac:dyDescent="0.2">
      <c r="B46" s="33" t="s">
        <v>80</v>
      </c>
      <c r="C46" s="34">
        <v>67</v>
      </c>
      <c r="D46" s="34">
        <v>2960</v>
      </c>
      <c r="E46" s="35">
        <f t="shared" si="0"/>
        <v>2.2635135135135136E-2</v>
      </c>
    </row>
    <row r="47" spans="2:5" x14ac:dyDescent="0.2">
      <c r="B47" s="33" t="s">
        <v>81</v>
      </c>
      <c r="C47" s="34">
        <v>79</v>
      </c>
      <c r="D47" s="34">
        <v>6354</v>
      </c>
      <c r="E47" s="35">
        <f t="shared" si="0"/>
        <v>1.2433112999685237E-2</v>
      </c>
    </row>
    <row r="48" spans="2:5" x14ac:dyDescent="0.2">
      <c r="B48" s="33" t="s">
        <v>82</v>
      </c>
      <c r="C48" s="34">
        <v>45</v>
      </c>
      <c r="D48" s="34">
        <v>2476</v>
      </c>
      <c r="E48" s="35">
        <f t="shared" si="0"/>
        <v>1.8174474959612278E-2</v>
      </c>
    </row>
    <row r="49" spans="2:5" x14ac:dyDescent="0.2">
      <c r="B49" s="15"/>
      <c r="C49" s="20">
        <f>SUM(C14:C48)</f>
        <v>5216</v>
      </c>
      <c r="D49" s="20">
        <f>SUM(D14:D48)</f>
        <v>194235</v>
      </c>
      <c r="E49" s="36">
        <f t="shared" ref="E49" si="1">IFERROR((C49/D49),0)</f>
        <v>2.6854068525240044E-2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showGridLines="0" zoomScale="85" zoomScaleNormal="85" workbookViewId="0">
      <selection activeCell="M14" sqref="M14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7" x14ac:dyDescent="0.25">
      <c r="B2" s="59" t="s">
        <v>84</v>
      </c>
      <c r="C2" s="59"/>
      <c r="D2" s="59"/>
      <c r="E2" s="59"/>
    </row>
    <row r="3" spans="2:7" ht="15" customHeight="1" x14ac:dyDescent="0.25">
      <c r="B3" s="66" t="s">
        <v>85</v>
      </c>
      <c r="C3" s="66"/>
      <c r="D3" s="66"/>
      <c r="E3" s="66"/>
    </row>
    <row r="4" spans="2:7" x14ac:dyDescent="0.25">
      <c r="B4" s="59" t="s">
        <v>1</v>
      </c>
      <c r="C4" s="59"/>
      <c r="D4" s="59"/>
      <c r="E4" s="59"/>
    </row>
    <row r="5" spans="2:7" x14ac:dyDescent="0.25">
      <c r="D5" s="2"/>
      <c r="E5" s="2"/>
    </row>
    <row r="6" spans="2:7" x14ac:dyDescent="0.25">
      <c r="B6" s="29" t="s">
        <v>2</v>
      </c>
      <c r="C6" t="s">
        <v>88</v>
      </c>
      <c r="D6" s="30"/>
    </row>
    <row r="7" spans="2:7" x14ac:dyDescent="0.25">
      <c r="B7" s="29" t="s">
        <v>3</v>
      </c>
      <c r="C7" s="45">
        <v>2017</v>
      </c>
      <c r="D7" s="30"/>
    </row>
    <row r="8" spans="2:7" x14ac:dyDescent="0.25">
      <c r="B8" s="29" t="s">
        <v>4</v>
      </c>
      <c r="C8" t="s">
        <v>132</v>
      </c>
      <c r="D8" s="30"/>
    </row>
    <row r="9" spans="2:7" ht="15" customHeight="1" x14ac:dyDescent="0.25">
      <c r="B9" s="29" t="s">
        <v>6</v>
      </c>
      <c r="C9" s="72" t="s">
        <v>30</v>
      </c>
      <c r="D9" s="72"/>
      <c r="E9" s="72"/>
    </row>
    <row r="10" spans="2:7" ht="15" customHeight="1" x14ac:dyDescent="0.25">
      <c r="B10" s="29" t="s">
        <v>5</v>
      </c>
      <c r="C10" s="65" t="s">
        <v>31</v>
      </c>
      <c r="D10" s="65"/>
      <c r="E10" s="65"/>
    </row>
    <row r="11" spans="2:7" x14ac:dyDescent="0.25">
      <c r="B11" s="29"/>
      <c r="C11" s="65"/>
      <c r="D11" s="65"/>
      <c r="E11" s="65"/>
    </row>
    <row r="13" spans="2:7" ht="30" x14ac:dyDescent="0.25">
      <c r="B13" s="67" t="s">
        <v>32</v>
      </c>
      <c r="C13" s="37" t="s">
        <v>33</v>
      </c>
      <c r="D13" s="37" t="s">
        <v>34</v>
      </c>
      <c r="E13" s="6" t="s">
        <v>35</v>
      </c>
    </row>
    <row r="14" spans="2:7" x14ac:dyDescent="0.25">
      <c r="B14" s="42" t="s">
        <v>86</v>
      </c>
      <c r="C14" s="53">
        <v>144</v>
      </c>
      <c r="D14" s="68">
        <v>9129</v>
      </c>
      <c r="E14" s="69">
        <f>IFERROR(C14/D14,"")</f>
        <v>1.5773907328294447E-2</v>
      </c>
      <c r="G14" s="73"/>
    </row>
    <row r="15" spans="2:7" x14ac:dyDescent="0.25">
      <c r="B15" s="42" t="s">
        <v>87</v>
      </c>
      <c r="C15" s="53">
        <v>913</v>
      </c>
      <c r="D15" s="68">
        <v>71728</v>
      </c>
      <c r="E15" s="69">
        <f>IFERROR(C15/D15,"")</f>
        <v>1.2728641534686594E-2</v>
      </c>
      <c r="G15" s="73"/>
    </row>
    <row r="16" spans="2:7" x14ac:dyDescent="0.25">
      <c r="B16" s="42" t="s">
        <v>48</v>
      </c>
      <c r="C16" s="53">
        <v>28066</v>
      </c>
      <c r="D16" s="68">
        <v>839205</v>
      </c>
      <c r="E16" s="69">
        <f>IFERROR(C16/D16,"")</f>
        <v>3.3443556699495357E-2</v>
      </c>
      <c r="G16" s="74"/>
    </row>
    <row r="17" spans="2:7" x14ac:dyDescent="0.25">
      <c r="B17" s="18" t="s">
        <v>10</v>
      </c>
      <c r="C17" s="70">
        <f>SUM(C14:C16)</f>
        <v>29123</v>
      </c>
      <c r="D17" s="70">
        <f>SUM(D14:D16)</f>
        <v>920062</v>
      </c>
      <c r="E17" s="71">
        <f>IFERROR(C17/D17,0)</f>
        <v>3.1653301625325252E-2</v>
      </c>
      <c r="G17" s="74"/>
    </row>
    <row r="18" spans="2:7" x14ac:dyDescent="0.25">
      <c r="G18" s="74"/>
    </row>
    <row r="19" spans="2:7" x14ac:dyDescent="0.25">
      <c r="G19" s="73"/>
    </row>
    <row r="20" spans="2:7" x14ac:dyDescent="0.25">
      <c r="G20" s="73"/>
    </row>
    <row r="21" spans="2:7" x14ac:dyDescent="0.25">
      <c r="G21" s="73"/>
    </row>
    <row r="22" spans="2:7" x14ac:dyDescent="0.25">
      <c r="G22" s="73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showGridLines="0" topLeftCell="A4" zoomScale="85" zoomScaleNormal="85" workbookViewId="0">
      <selection activeCell="L16" sqref="L16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59" t="s">
        <v>36</v>
      </c>
      <c r="C2" s="59"/>
      <c r="D2" s="59"/>
      <c r="E2" s="59"/>
    </row>
    <row r="3" spans="2:9" ht="15" customHeight="1" x14ac:dyDescent="0.25">
      <c r="B3" s="66" t="s">
        <v>37</v>
      </c>
      <c r="C3" s="66"/>
      <c r="D3" s="66"/>
      <c r="E3" s="66"/>
    </row>
    <row r="4" spans="2:9" x14ac:dyDescent="0.25">
      <c r="B4" s="59" t="s">
        <v>1</v>
      </c>
      <c r="C4" s="59"/>
      <c r="D4" s="59"/>
      <c r="E4" s="59"/>
    </row>
    <row r="5" spans="2:9" x14ac:dyDescent="0.25">
      <c r="B5" s="51"/>
      <c r="C5" s="51"/>
      <c r="D5" s="51"/>
      <c r="E5" s="51"/>
    </row>
    <row r="6" spans="2:9" x14ac:dyDescent="0.25">
      <c r="B6" t="s">
        <v>2</v>
      </c>
      <c r="C6" t="s">
        <v>88</v>
      </c>
    </row>
    <row r="7" spans="2:9" x14ac:dyDescent="0.25">
      <c r="B7" t="s">
        <v>3</v>
      </c>
      <c r="C7" s="50">
        <v>2017</v>
      </c>
    </row>
    <row r="8" spans="2:9" x14ac:dyDescent="0.25">
      <c r="B8" t="s">
        <v>4</v>
      </c>
      <c r="C8" t="s">
        <v>132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3" t="s">
        <v>39</v>
      </c>
      <c r="D10" s="63"/>
      <c r="E10" s="63"/>
    </row>
    <row r="12" spans="2:9" ht="56.25" customHeight="1" x14ac:dyDescent="0.25">
      <c r="B12" s="39" t="s">
        <v>40</v>
      </c>
      <c r="C12" s="40" t="s">
        <v>41</v>
      </c>
      <c r="D12" s="40" t="s">
        <v>42</v>
      </c>
      <c r="E12" s="39" t="s">
        <v>43</v>
      </c>
      <c r="F12" s="41"/>
    </row>
    <row r="13" spans="2:9" x14ac:dyDescent="0.25">
      <c r="B13" s="42">
        <v>123</v>
      </c>
      <c r="C13" s="53">
        <v>2218896</v>
      </c>
      <c r="D13" s="53">
        <v>2218896</v>
      </c>
      <c r="E13" s="54">
        <v>1</v>
      </c>
      <c r="I13" s="55"/>
    </row>
    <row r="14" spans="2:9" x14ac:dyDescent="0.25">
      <c r="B14" s="56">
        <v>102</v>
      </c>
      <c r="C14" s="53">
        <v>11914</v>
      </c>
      <c r="D14" s="53">
        <v>11914</v>
      </c>
      <c r="E14" s="54">
        <v>1</v>
      </c>
      <c r="I14" s="55"/>
    </row>
    <row r="15" spans="2:9" x14ac:dyDescent="0.25">
      <c r="B15" s="56">
        <v>103</v>
      </c>
      <c r="C15" s="53">
        <v>82099</v>
      </c>
      <c r="D15" s="53">
        <v>82099</v>
      </c>
      <c r="E15" s="54">
        <v>1</v>
      </c>
      <c r="I15" s="55"/>
    </row>
    <row r="16" spans="2:9" ht="48.75" customHeight="1" x14ac:dyDescent="0.25">
      <c r="B16" s="21" t="s">
        <v>47</v>
      </c>
      <c r="C16" s="22" t="s">
        <v>44</v>
      </c>
      <c r="D16" s="40" t="s">
        <v>45</v>
      </c>
      <c r="E16" s="21" t="s">
        <v>46</v>
      </c>
    </row>
    <row r="17" spans="2:5" x14ac:dyDescent="0.25">
      <c r="B17" s="42">
        <v>123</v>
      </c>
      <c r="C17" s="53">
        <v>649860</v>
      </c>
      <c r="D17" s="53">
        <v>839205</v>
      </c>
      <c r="E17" s="54">
        <v>0.77437574847623647</v>
      </c>
    </row>
    <row r="18" spans="2:5" x14ac:dyDescent="0.25">
      <c r="B18" s="56">
        <v>102</v>
      </c>
      <c r="C18" s="53">
        <v>8012</v>
      </c>
      <c r="D18" s="53">
        <v>9129</v>
      </c>
      <c r="E18" s="54">
        <v>0.87764267718260491</v>
      </c>
    </row>
    <row r="19" spans="2:5" x14ac:dyDescent="0.25">
      <c r="B19" s="42">
        <v>103</v>
      </c>
      <c r="C19" s="53">
        <v>67525</v>
      </c>
      <c r="D19" s="53">
        <v>71728</v>
      </c>
      <c r="E19" s="54">
        <v>0.94140363595806376</v>
      </c>
    </row>
    <row r="22" spans="2:5" x14ac:dyDescent="0.25">
      <c r="B22" s="38" t="s">
        <v>133</v>
      </c>
      <c r="C22" s="38"/>
      <c r="D22" s="38"/>
      <c r="E22" s="38"/>
    </row>
    <row r="23" spans="2:5" x14ac:dyDescent="0.25">
      <c r="B23" s="38" t="s">
        <v>83</v>
      </c>
      <c r="C23" s="38"/>
      <c r="D23" s="38"/>
      <c r="E23" s="38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2017-09-21T16:59:33Z</dcterms:modified>
</cp:coreProperties>
</file>