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15120" windowHeight="7320"/>
  </bookViews>
  <sheets>
    <sheet name="Anexo F (CSA)" sheetId="8" r:id="rId1"/>
    <sheet name="Anexo G (TEAP)" sheetId="14" r:id="rId2"/>
    <sheet name="Anexo H (DAP)" sheetId="15" r:id="rId3"/>
    <sheet name="Anexo I (CAT)" sheetId="13" r:id="rId4"/>
    <sheet name="Anexo J (AVH) " sheetId="16" r:id="rId5"/>
  </sheets>
  <calcPr calcId="145621"/>
</workbook>
</file>

<file path=xl/calcChain.xml><?xml version="1.0" encoding="utf-8"?>
<calcChain xmlns="http://schemas.openxmlformats.org/spreadsheetml/2006/main">
  <c r="C49" i="15" l="1"/>
  <c r="D49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H13" i="14"/>
  <c r="H118" i="14" s="1"/>
  <c r="H120" i="14" s="1"/>
  <c r="H16" i="14"/>
  <c r="H18" i="14" s="1"/>
  <c r="H19" i="14"/>
  <c r="H22" i="14"/>
  <c r="H25" i="14"/>
  <c r="H27" i="14" s="1"/>
  <c r="H28" i="14"/>
  <c r="H30" i="14" s="1"/>
  <c r="H31" i="14"/>
  <c r="H34" i="14"/>
  <c r="H37" i="14"/>
  <c r="H39" i="14" s="1"/>
  <c r="H40" i="14"/>
  <c r="H42" i="14" s="1"/>
  <c r="H43" i="14"/>
  <c r="H46" i="14"/>
  <c r="H49" i="14"/>
  <c r="H51" i="14" s="1"/>
  <c r="H52" i="14"/>
  <c r="H54" i="14" s="1"/>
  <c r="H55" i="14"/>
  <c r="H58" i="14"/>
  <c r="H64" i="14"/>
  <c r="H66" i="14" s="1"/>
  <c r="H79" i="14"/>
  <c r="H82" i="14"/>
  <c r="H85" i="14"/>
  <c r="H88" i="14"/>
  <c r="H90" i="14" s="1"/>
  <c r="H91" i="14"/>
  <c r="H94" i="14"/>
  <c r="H97" i="14"/>
  <c r="H100" i="14"/>
  <c r="H102" i="14" s="1"/>
  <c r="H103" i="14"/>
  <c r="H106" i="14"/>
  <c r="H109" i="14"/>
  <c r="H112" i="14"/>
  <c r="H114" i="14" s="1"/>
  <c r="H115" i="14"/>
  <c r="H67" i="14"/>
  <c r="H70" i="14"/>
  <c r="H73" i="14"/>
  <c r="H75" i="14" s="1"/>
  <c r="H76" i="14"/>
  <c r="H78" i="14" s="1"/>
  <c r="H61" i="14"/>
  <c r="H14" i="14"/>
  <c r="H119" i="14" s="1"/>
  <c r="H17" i="14"/>
  <c r="H20" i="14"/>
  <c r="H23" i="14"/>
  <c r="H26" i="14"/>
  <c r="H29" i="14"/>
  <c r="H32" i="14"/>
  <c r="H35" i="14"/>
  <c r="H38" i="14"/>
  <c r="H41" i="14"/>
  <c r="H44" i="14"/>
  <c r="H47" i="14"/>
  <c r="H50" i="14"/>
  <c r="H53" i="14"/>
  <c r="H56" i="14"/>
  <c r="H59" i="14"/>
  <c r="H65" i="14"/>
  <c r="H80" i="14"/>
  <c r="H83" i="14"/>
  <c r="H86" i="14"/>
  <c r="H89" i="14"/>
  <c r="H92" i="14"/>
  <c r="H95" i="14"/>
  <c r="H98" i="14"/>
  <c r="H101" i="14"/>
  <c r="H104" i="14"/>
  <c r="H107" i="14"/>
  <c r="H110" i="14"/>
  <c r="H113" i="14"/>
  <c r="H116" i="14"/>
  <c r="H68" i="14"/>
  <c r="H71" i="14"/>
  <c r="H74" i="14"/>
  <c r="H77" i="14"/>
  <c r="H62" i="14"/>
  <c r="G118" i="14"/>
  <c r="G120" i="14" s="1"/>
  <c r="G119" i="14"/>
  <c r="F118" i="14"/>
  <c r="F120" i="14" s="1"/>
  <c r="F119" i="14"/>
  <c r="E118" i="14"/>
  <c r="E119" i="14"/>
  <c r="E120" i="14"/>
  <c r="D118" i="14"/>
  <c r="D119" i="14"/>
  <c r="D120" i="14"/>
  <c r="H117" i="14"/>
  <c r="H111" i="14"/>
  <c r="H108" i="14"/>
  <c r="H105" i="14"/>
  <c r="H99" i="14"/>
  <c r="H96" i="14"/>
  <c r="H93" i="14"/>
  <c r="H87" i="14"/>
  <c r="H84" i="14"/>
  <c r="H81" i="14"/>
  <c r="H72" i="14"/>
  <c r="H69" i="14"/>
  <c r="H63" i="14"/>
  <c r="H60" i="14"/>
  <c r="H57" i="14"/>
  <c r="H48" i="14"/>
  <c r="H45" i="14"/>
  <c r="H36" i="14"/>
  <c r="H33" i="14"/>
  <c r="H24" i="14"/>
  <c r="H21" i="14"/>
  <c r="D17" i="13"/>
  <c r="E17" i="13" s="1"/>
  <c r="C17" i="13"/>
  <c r="E16" i="13"/>
  <c r="E15" i="13"/>
  <c r="E14" i="13"/>
  <c r="E49" i="8"/>
  <c r="E50" i="8"/>
  <c r="E51" i="8"/>
  <c r="E52" i="8"/>
  <c r="D53" i="8"/>
  <c r="C53" i="8"/>
  <c r="E53" i="8"/>
  <c r="E48" i="8"/>
  <c r="E47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H15" i="14" l="1"/>
</calcChain>
</file>

<file path=xl/sharedStrings.xml><?xml version="1.0" encoding="utf-8"?>
<sst xmlns="http://schemas.openxmlformats.org/spreadsheetml/2006/main" count="313" uniqueCount="134">
  <si>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</si>
  <si>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</si>
  <si>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</si>
  <si>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</si>
  <si>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</si>
  <si>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</si>
  <si>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</si>
  <si>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</si>
  <si>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</si>
  <si>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</si>
  <si>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</si>
  <si>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</si>
  <si>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</si>
  <si>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</si>
  <si>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</si>
  <si>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</si>
  <si>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</si>
  <si>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</si>
  <si>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</si>
  <si>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</si>
  <si>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</si>
  <si>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</si>
  <si>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</si>
  <si>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</si>
  <si>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</si>
  <si>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</si>
  <si>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</si>
  <si>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</si>
  <si>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</si>
  <si>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</si>
  <si>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</si>
  <si>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</si>
  <si>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</si>
  <si>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</si>
  <si>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</si>
  <si>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</si>
  <si>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</si>
  <si>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</si>
  <si>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</si>
  <si>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</si>
  <si>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</si>
  <si>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</si>
  <si>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</si>
  <si>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</si>
  <si>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</si>
  <si>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</si>
  <si>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</si>
  <si>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</si>
  <si>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</si>
  <si>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</si>
  <si>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</si>
  <si>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</si>
  <si>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</si>
  <si>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</si>
  <si>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</si>
  <si>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</si>
  <si>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</si>
  <si>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</si>
  <si>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</si>
  <si>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</si>
  <si>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</si>
  <si>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</si>
  <si>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</si>
  <si>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</si>
  <si>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</si>
  <si>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</si>
  <si>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</si>
  <si>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</si>
  <si>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</si>
  <si>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</si>
  <si>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</si>
  <si>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</si>
  <si>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</si>
  <si>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</si>
  <si>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</si>
  <si>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</si>
  <si>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</si>
  <si>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</si>
  <si>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</si>
  <si>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</si>
  <si>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</si>
  <si>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</si>
  <si>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</si>
  <si>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</si>
  <si>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</si>
  <si>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</si>
  <si>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</si>
  <si>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</si>
  <si>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</si>
  <si>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</si>
  <si>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</si>
  <si>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</si>
  <si>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</si>
  <si>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</si>
  <si>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</si>
  <si>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</si>
  <si>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</si>
  <si>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</si>
  <si>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</si>
  <si>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</si>
  <si>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</si>
  <si>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</si>
  <si>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</si>
  <si>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</si>
  <si>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</si>
  <si>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</si>
  <si>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</si>
  <si>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</si>
  <si>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</si>
  <si>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</si>
  <si>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</si>
  <si>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</si>
  <si>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</si>
  <si>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</si>
  <si>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</si>
  <si>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</si>
  <si>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</si>
  <si>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</si>
  <si>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</si>
  <si>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</si>
  <si>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</si>
  <si>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</si>
  <si>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</si>
  <si>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</si>
  <si>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</si>
  <si>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</si>
  <si>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</si>
  <si>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</si>
  <si>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</si>
  <si>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</si>
  <si>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</si>
  <si>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</si>
  <si>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>Junio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</si>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</sst>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%"/>
    <numFmt numFmtId="165" formatCode="0.0%"/>
    <numFmt numFmtId="166" formatCode="_ * #,##0.00_ ;_ * \-#,##0.00_ ;_ * &quot;-&quot;??_ ;_ @_ "/>
    <numFmt numFmtId="167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164" fontId="1" fillId="2" borderId="1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67" fontId="0" fillId="0" borderId="0" xfId="2" applyNumberFormat="1" applyFont="1"/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5">
    <cellStyle name="Comma 2" xfId="3"/>
    <cellStyle name="Millares 2" xfId="2"/>
    <cellStyle name="Normal" xfId="0" builtinId="0"/>
    <cellStyle name="Normal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showGridLines="0" tabSelected="1" zoomScale="85" zoomScaleNormal="85" workbookViewId="0">
      <selection activeCell="K18" sqref="K18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5" t="s">
        <v>28</v>
      </c>
      <c r="C2" s="65"/>
      <c r="D2" s="65"/>
      <c r="E2" s="65"/>
    </row>
    <row r="3" spans="2:5" x14ac:dyDescent="0.25">
      <c r="B3" s="66" t="s">
        <v>0</v>
      </c>
      <c r="C3" s="66"/>
      <c r="D3" s="66"/>
      <c r="E3" s="66"/>
    </row>
    <row r="4" spans="2:5" x14ac:dyDescent="0.25">
      <c r="B4" s="65" t="s">
        <v>1</v>
      </c>
      <c r="C4" s="65"/>
      <c r="D4" s="65"/>
      <c r="E4" s="65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1">
        <v>2017</v>
      </c>
    </row>
    <row r="8" spans="2:5" x14ac:dyDescent="0.25">
      <c r="B8" t="s">
        <v>4</v>
      </c>
      <c r="C8" t="s">
        <v>132</v>
      </c>
    </row>
    <row r="9" spans="2:5" x14ac:dyDescent="0.25">
      <c r="B9" t="s">
        <v>6</v>
      </c>
      <c r="C9" s="63" t="s">
        <v>7</v>
      </c>
      <c r="D9" s="63"/>
    </row>
    <row r="10" spans="2:5" x14ac:dyDescent="0.25">
      <c r="B10" t="s">
        <v>5</v>
      </c>
      <c r="C10" s="64" t="s">
        <v>8</v>
      </c>
      <c r="D10" s="64"/>
    </row>
    <row r="11" spans="2:5" x14ac:dyDescent="0.25">
      <c r="C11" s="64"/>
      <c r="D11" s="64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96</v>
      </c>
      <c r="C14" s="20">
        <v>0</v>
      </c>
      <c r="D14" s="21">
        <v>337</v>
      </c>
      <c r="E14" s="7">
        <f>IFERROR(C14/D14,0)</f>
        <v>0</v>
      </c>
    </row>
    <row r="15" spans="2:5" x14ac:dyDescent="0.25">
      <c r="B15" s="3" t="s">
        <v>97</v>
      </c>
      <c r="C15" s="20">
        <v>0</v>
      </c>
      <c r="D15" s="21">
        <v>260</v>
      </c>
      <c r="E15" s="7">
        <f t="shared" ref="E15:E52" si="0">IFERROR(C15/D15,0)</f>
        <v>0</v>
      </c>
    </row>
    <row r="16" spans="2:5" x14ac:dyDescent="0.25">
      <c r="B16" s="3" t="s">
        <v>98</v>
      </c>
      <c r="C16" s="20">
        <v>0</v>
      </c>
      <c r="D16" s="21">
        <v>337</v>
      </c>
      <c r="E16" s="7">
        <f t="shared" si="0"/>
        <v>0</v>
      </c>
    </row>
    <row r="17" spans="2:5" x14ac:dyDescent="0.25">
      <c r="B17" s="3" t="s">
        <v>99</v>
      </c>
      <c r="C17" s="20">
        <v>0</v>
      </c>
      <c r="D17" s="21">
        <v>263.5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275</v>
      </c>
      <c r="E18" s="7">
        <f t="shared" si="0"/>
        <v>0</v>
      </c>
    </row>
    <row r="19" spans="2:5" x14ac:dyDescent="0.25">
      <c r="B19" s="3" t="s">
        <v>101</v>
      </c>
      <c r="C19" s="20">
        <v>0</v>
      </c>
      <c r="D19" s="21">
        <v>248</v>
      </c>
      <c r="E19" s="7">
        <f t="shared" si="0"/>
        <v>0</v>
      </c>
    </row>
    <row r="20" spans="2:5" x14ac:dyDescent="0.25">
      <c r="B20" s="3" t="s">
        <v>102</v>
      </c>
      <c r="C20" s="20">
        <v>0</v>
      </c>
      <c r="D20" s="21">
        <v>309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337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275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341</v>
      </c>
      <c r="E23" s="7">
        <f t="shared" si="0"/>
        <v>0</v>
      </c>
    </row>
    <row r="24" spans="2:5" x14ac:dyDescent="0.25">
      <c r="B24" s="3" t="s">
        <v>106</v>
      </c>
      <c r="C24" s="20">
        <v>0</v>
      </c>
      <c r="D24" s="21">
        <v>372</v>
      </c>
      <c r="E24" s="7">
        <f t="shared" si="0"/>
        <v>0</v>
      </c>
    </row>
    <row r="25" spans="2:5" x14ac:dyDescent="0.25">
      <c r="B25" s="3" t="s">
        <v>107</v>
      </c>
      <c r="C25" s="20">
        <v>0</v>
      </c>
      <c r="D25" s="21">
        <v>372</v>
      </c>
      <c r="E25" s="7">
        <f t="shared" si="0"/>
        <v>0</v>
      </c>
    </row>
    <row r="26" spans="2:5" x14ac:dyDescent="0.25">
      <c r="B26" s="3" t="s">
        <v>108</v>
      </c>
      <c r="C26" s="20">
        <v>0</v>
      </c>
      <c r="D26" s="21">
        <v>372</v>
      </c>
      <c r="E26" s="7">
        <f t="shared" si="0"/>
        <v>0</v>
      </c>
    </row>
    <row r="27" spans="2:5" x14ac:dyDescent="0.25">
      <c r="B27" s="3" t="s">
        <v>109</v>
      </c>
      <c r="C27" s="20">
        <v>0</v>
      </c>
      <c r="D27" s="21">
        <v>275</v>
      </c>
      <c r="E27" s="7">
        <f t="shared" si="0"/>
        <v>0</v>
      </c>
    </row>
    <row r="28" spans="2:5" x14ac:dyDescent="0.25">
      <c r="B28" s="3" t="s">
        <v>110</v>
      </c>
      <c r="C28" s="20">
        <v>0</v>
      </c>
      <c r="D28" s="21">
        <v>263.5</v>
      </c>
      <c r="E28" s="7">
        <f t="shared" si="0"/>
        <v>0</v>
      </c>
    </row>
    <row r="29" spans="2:5" x14ac:dyDescent="0.25">
      <c r="B29" s="3" t="s">
        <v>111</v>
      </c>
      <c r="C29" s="20">
        <v>0</v>
      </c>
      <c r="D29" s="21">
        <v>263.5</v>
      </c>
      <c r="E29" s="7">
        <f t="shared" si="0"/>
        <v>0</v>
      </c>
    </row>
    <row r="30" spans="2:5" x14ac:dyDescent="0.25">
      <c r="B30" s="3" t="s">
        <v>112</v>
      </c>
      <c r="C30" s="20">
        <v>0</v>
      </c>
      <c r="D30" s="21">
        <v>275</v>
      </c>
      <c r="E30" s="7">
        <f t="shared" si="0"/>
        <v>0</v>
      </c>
    </row>
    <row r="31" spans="2:5" x14ac:dyDescent="0.25">
      <c r="B31" s="3" t="s">
        <v>113</v>
      </c>
      <c r="C31" s="20">
        <v>1.1166666666666667</v>
      </c>
      <c r="D31" s="21">
        <v>275</v>
      </c>
      <c r="E31" s="7">
        <f t="shared" si="0"/>
        <v>4.0606060606060606E-3</v>
      </c>
    </row>
    <row r="32" spans="2:5" x14ac:dyDescent="0.25">
      <c r="B32" s="3" t="s">
        <v>114</v>
      </c>
      <c r="C32" s="20">
        <v>0</v>
      </c>
      <c r="D32" s="21">
        <v>296.5</v>
      </c>
      <c r="E32" s="7">
        <f t="shared" si="0"/>
        <v>0</v>
      </c>
    </row>
    <row r="33" spans="2:5" x14ac:dyDescent="0.25">
      <c r="B33" s="3" t="s">
        <v>115</v>
      </c>
      <c r="C33" s="20">
        <v>0</v>
      </c>
      <c r="D33" s="21">
        <v>248</v>
      </c>
      <c r="E33" s="7">
        <f t="shared" si="0"/>
        <v>0</v>
      </c>
    </row>
    <row r="34" spans="2:5" x14ac:dyDescent="0.25">
      <c r="B34" s="3" t="s">
        <v>116</v>
      </c>
      <c r="C34" s="20">
        <v>0</v>
      </c>
      <c r="D34" s="21">
        <v>297</v>
      </c>
      <c r="E34" s="7">
        <f t="shared" si="0"/>
        <v>0</v>
      </c>
    </row>
    <row r="35" spans="2:5" x14ac:dyDescent="0.25">
      <c r="B35" s="3" t="s">
        <v>117</v>
      </c>
      <c r="C35" s="20">
        <v>0</v>
      </c>
      <c r="D35" s="21">
        <v>242</v>
      </c>
      <c r="E35" s="7">
        <f t="shared" si="0"/>
        <v>0</v>
      </c>
    </row>
    <row r="36" spans="2:5" x14ac:dyDescent="0.25">
      <c r="B36" s="3" t="s">
        <v>118</v>
      </c>
      <c r="C36" s="20">
        <v>0</v>
      </c>
      <c r="D36" s="21">
        <v>219</v>
      </c>
      <c r="E36" s="7">
        <f t="shared" si="0"/>
        <v>0</v>
      </c>
    </row>
    <row r="37" spans="2:5" x14ac:dyDescent="0.25">
      <c r="B37" s="3" t="s">
        <v>119</v>
      </c>
      <c r="C37" s="20">
        <v>0</v>
      </c>
      <c r="D37" s="21">
        <v>271</v>
      </c>
      <c r="E37" s="7">
        <f t="shared" si="0"/>
        <v>0</v>
      </c>
    </row>
    <row r="38" spans="2:5" x14ac:dyDescent="0.25">
      <c r="B38" s="3" t="s">
        <v>120</v>
      </c>
      <c r="C38" s="20">
        <v>0</v>
      </c>
      <c r="D38" s="21">
        <v>242</v>
      </c>
      <c r="E38" s="7">
        <f t="shared" si="0"/>
        <v>0</v>
      </c>
    </row>
    <row r="39" spans="2:5" x14ac:dyDescent="0.25">
      <c r="B39" s="3" t="s">
        <v>121</v>
      </c>
      <c r="C39" s="20">
        <v>0</v>
      </c>
      <c r="D39" s="21">
        <v>242</v>
      </c>
      <c r="E39" s="7">
        <f t="shared" si="0"/>
        <v>0</v>
      </c>
    </row>
    <row r="40" spans="2:5" x14ac:dyDescent="0.25">
      <c r="B40" s="3" t="s">
        <v>122</v>
      </c>
      <c r="C40" s="20">
        <v>0</v>
      </c>
      <c r="D40" s="21">
        <v>242</v>
      </c>
      <c r="E40" s="7">
        <f t="shared" si="0"/>
        <v>0</v>
      </c>
    </row>
    <row r="41" spans="2:5" x14ac:dyDescent="0.25">
      <c r="B41" s="3" t="s">
        <v>123</v>
      </c>
      <c r="C41" s="20">
        <v>0</v>
      </c>
      <c r="D41" s="21">
        <v>242</v>
      </c>
      <c r="E41" s="7">
        <f t="shared" si="0"/>
        <v>0</v>
      </c>
    </row>
    <row r="42" spans="2:5" x14ac:dyDescent="0.25">
      <c r="B42" s="3" t="s">
        <v>124</v>
      </c>
      <c r="C42" s="20">
        <v>0</v>
      </c>
      <c r="D42" s="21">
        <v>242</v>
      </c>
      <c r="E42" s="7">
        <f t="shared" si="0"/>
        <v>0</v>
      </c>
    </row>
    <row r="43" spans="2:5" x14ac:dyDescent="0.25">
      <c r="B43" s="3" t="s">
        <v>125</v>
      </c>
      <c r="C43" s="20">
        <v>0.46666666666666667</v>
      </c>
      <c r="D43" s="21">
        <v>230.5</v>
      </c>
      <c r="E43" s="7">
        <f t="shared" si="0"/>
        <v>2.0245842371655822E-3</v>
      </c>
    </row>
    <row r="44" spans="2:5" x14ac:dyDescent="0.25">
      <c r="B44" s="3" t="s">
        <v>126</v>
      </c>
      <c r="C44" s="20">
        <v>0</v>
      </c>
      <c r="D44" s="21">
        <v>250</v>
      </c>
      <c r="E44" s="7">
        <f t="shared" si="0"/>
        <v>0</v>
      </c>
    </row>
    <row r="45" spans="2:5" x14ac:dyDescent="0.25">
      <c r="B45" s="3" t="s">
        <v>127</v>
      </c>
      <c r="C45" s="20">
        <v>0</v>
      </c>
      <c r="D45" s="21">
        <v>242</v>
      </c>
      <c r="E45" s="7">
        <f t="shared" si="0"/>
        <v>0</v>
      </c>
    </row>
    <row r="46" spans="2:5" x14ac:dyDescent="0.25">
      <c r="B46" s="3" t="s">
        <v>128</v>
      </c>
      <c r="C46" s="20">
        <v>0</v>
      </c>
      <c r="D46" s="21">
        <v>265</v>
      </c>
      <c r="E46" s="7">
        <f t="shared" si="0"/>
        <v>0</v>
      </c>
    </row>
    <row r="47" spans="2:5" x14ac:dyDescent="0.25">
      <c r="B47" s="3" t="s">
        <v>129</v>
      </c>
      <c r="C47" s="20">
        <v>0</v>
      </c>
      <c r="D47" s="21">
        <v>242</v>
      </c>
      <c r="E47" s="7">
        <f t="shared" si="0"/>
        <v>0</v>
      </c>
    </row>
    <row r="48" spans="2:5" x14ac:dyDescent="0.25">
      <c r="B48" s="3" t="s">
        <v>130</v>
      </c>
      <c r="C48" s="20">
        <v>0</v>
      </c>
      <c r="D48" s="21">
        <v>242</v>
      </c>
      <c r="E48" s="7">
        <f t="shared" si="0"/>
        <v>0</v>
      </c>
    </row>
    <row r="49" spans="2:5" x14ac:dyDescent="0.25">
      <c r="B49" s="3" t="s">
        <v>48</v>
      </c>
      <c r="C49" s="20">
        <v>0</v>
      </c>
      <c r="D49" s="21">
        <v>558</v>
      </c>
      <c r="E49" s="7">
        <f t="shared" si="0"/>
        <v>0</v>
      </c>
    </row>
    <row r="50" spans="2:5" x14ac:dyDescent="0.25">
      <c r="B50" s="3" t="s">
        <v>49</v>
      </c>
      <c r="C50" s="20">
        <v>0</v>
      </c>
      <c r="D50" s="21">
        <v>558</v>
      </c>
      <c r="E50" s="7">
        <f t="shared" si="0"/>
        <v>0</v>
      </c>
    </row>
    <row r="51" spans="2:5" x14ac:dyDescent="0.25">
      <c r="B51" s="3" t="s">
        <v>86</v>
      </c>
      <c r="C51" s="20">
        <v>0</v>
      </c>
      <c r="D51" s="21">
        <v>558</v>
      </c>
      <c r="E51" s="7">
        <f t="shared" si="0"/>
        <v>0</v>
      </c>
    </row>
    <row r="52" spans="2:5" x14ac:dyDescent="0.25">
      <c r="B52" s="3" t="s">
        <v>87</v>
      </c>
      <c r="C52" s="20">
        <v>0</v>
      </c>
      <c r="D52" s="21">
        <v>558</v>
      </c>
      <c r="E52" s="7">
        <f t="shared" si="0"/>
        <v>0</v>
      </c>
    </row>
    <row r="53" spans="2:5" x14ac:dyDescent="0.25">
      <c r="B53" s="4" t="s">
        <v>10</v>
      </c>
      <c r="C53" s="22">
        <f>SUM(C14:C52)</f>
        <v>1.5833333333333335</v>
      </c>
      <c r="D53" s="39">
        <f>SUM(D14:D52)</f>
        <v>11937.5</v>
      </c>
      <c r="E53" s="47">
        <f>IFERROR(C53/D53,0)</f>
        <v>1.3263525305410123E-4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2"/>
  <sheetViews>
    <sheetView showGridLines="0" zoomScale="85" zoomScaleNormal="85" workbookViewId="0">
      <selection activeCell="D120" sqref="D120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5" t="s">
        <v>29</v>
      </c>
      <c r="C2" s="65"/>
      <c r="D2" s="65"/>
      <c r="E2" s="65"/>
      <c r="F2" s="65"/>
      <c r="G2" s="65"/>
      <c r="H2" s="65"/>
      <c r="K2" s="60"/>
    </row>
    <row r="3" spans="2:13" x14ac:dyDescent="0.25">
      <c r="B3" s="66" t="s">
        <v>14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x14ac:dyDescent="0.25">
      <c r="B4" s="65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59">
        <v>2017</v>
      </c>
    </row>
    <row r="8" spans="2:13" x14ac:dyDescent="0.25">
      <c r="B8" t="s">
        <v>4</v>
      </c>
      <c r="C8" t="s">
        <v>132</v>
      </c>
    </row>
    <row r="9" spans="2:13" ht="15" customHeight="1" x14ac:dyDescent="0.25">
      <c r="B9" t="s">
        <v>6</v>
      </c>
      <c r="C9" s="63" t="s">
        <v>15</v>
      </c>
      <c r="D9" s="63"/>
      <c r="E9" s="63"/>
      <c r="F9" s="63"/>
      <c r="I9" s="2"/>
      <c r="J9" s="1"/>
      <c r="K9" s="1"/>
      <c r="L9" s="1"/>
    </row>
    <row r="10" spans="2:13" ht="15" customHeight="1" x14ac:dyDescent="0.25">
      <c r="B10" t="s">
        <v>5</v>
      </c>
      <c r="C10" s="67" t="s">
        <v>16</v>
      </c>
      <c r="D10" s="67"/>
      <c r="E10" s="67"/>
      <c r="F10" s="67"/>
      <c r="G10" s="5"/>
      <c r="I10" s="68"/>
      <c r="J10" s="68"/>
      <c r="K10" s="68"/>
      <c r="L10" s="68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69" t="s">
        <v>9</v>
      </c>
      <c r="C12" s="69"/>
      <c r="D12" s="62" t="s">
        <v>50</v>
      </c>
      <c r="E12" s="62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42" t="s">
        <v>54</v>
      </c>
      <c r="C13" s="8" t="s">
        <v>17</v>
      </c>
      <c r="D13" s="9">
        <v>285</v>
      </c>
      <c r="E13" s="9">
        <v>380</v>
      </c>
      <c r="F13" s="9">
        <v>4096</v>
      </c>
      <c r="G13" s="9">
        <v>1101</v>
      </c>
      <c r="H13" s="10">
        <f>SUM(D13:G13)</f>
        <v>5862</v>
      </c>
    </row>
    <row r="14" spans="2:13" x14ac:dyDescent="0.25">
      <c r="B14" s="43"/>
      <c r="C14" s="8" t="s">
        <v>18</v>
      </c>
      <c r="D14" s="9">
        <v>290</v>
      </c>
      <c r="E14" s="9">
        <v>385</v>
      </c>
      <c r="F14" s="9">
        <v>4509</v>
      </c>
      <c r="G14" s="9">
        <v>1433</v>
      </c>
      <c r="H14" s="10">
        <f>SUM(D14:G14)</f>
        <v>6617</v>
      </c>
    </row>
    <row r="15" spans="2:13" x14ac:dyDescent="0.25">
      <c r="B15" s="44"/>
      <c r="C15" s="8" t="s">
        <v>19</v>
      </c>
      <c r="D15" s="11">
        <v>0.98275862068965514</v>
      </c>
      <c r="E15" s="11">
        <v>0.98701298701298701</v>
      </c>
      <c r="F15" s="11">
        <v>0.90840541139942332</v>
      </c>
      <c r="G15" s="11">
        <v>0.76831821353803209</v>
      </c>
      <c r="H15" s="11">
        <f>IFERROR((H13/H14),0)</f>
        <v>0.88589995466223359</v>
      </c>
    </row>
    <row r="16" spans="2:13" x14ac:dyDescent="0.25">
      <c r="B16" s="42" t="s">
        <v>55</v>
      </c>
      <c r="C16" s="8" t="s">
        <v>17</v>
      </c>
      <c r="D16" s="9">
        <v>592</v>
      </c>
      <c r="E16" s="9">
        <v>599</v>
      </c>
      <c r="F16" s="9">
        <v>8230</v>
      </c>
      <c r="G16" s="9">
        <v>2413</v>
      </c>
      <c r="H16" s="10">
        <f>SUM(D16:G16)</f>
        <v>11834</v>
      </c>
    </row>
    <row r="17" spans="2:8" x14ac:dyDescent="0.25">
      <c r="B17" s="43"/>
      <c r="C17" s="8" t="s">
        <v>18</v>
      </c>
      <c r="D17" s="9">
        <v>758</v>
      </c>
      <c r="E17" s="9">
        <v>775</v>
      </c>
      <c r="F17" s="9">
        <v>10084</v>
      </c>
      <c r="G17" s="9">
        <v>2625</v>
      </c>
      <c r="H17" s="10">
        <f>SUM(D17:G17)</f>
        <v>14242</v>
      </c>
    </row>
    <row r="18" spans="2:8" x14ac:dyDescent="0.25">
      <c r="B18" s="44"/>
      <c r="C18" s="8" t="s">
        <v>19</v>
      </c>
      <c r="D18" s="11">
        <v>0.78100263852242746</v>
      </c>
      <c r="E18" s="11">
        <v>0.77290322580645165</v>
      </c>
      <c r="F18" s="11">
        <v>0.81614438714795712</v>
      </c>
      <c r="G18" s="11">
        <v>0.91923809523809519</v>
      </c>
      <c r="H18" s="11">
        <f>IFERROR((H16/H17),0)</f>
        <v>0.83092262322707489</v>
      </c>
    </row>
    <row r="19" spans="2:8" x14ac:dyDescent="0.25">
      <c r="B19" s="42" t="s">
        <v>56</v>
      </c>
      <c r="C19" s="8" t="s">
        <v>17</v>
      </c>
      <c r="D19" s="9">
        <v>76</v>
      </c>
      <c r="E19" s="9">
        <v>483</v>
      </c>
      <c r="F19" s="9">
        <v>2086</v>
      </c>
      <c r="G19" s="9">
        <v>282</v>
      </c>
      <c r="H19" s="10">
        <f>SUM(D19:G19)</f>
        <v>2927</v>
      </c>
    </row>
    <row r="20" spans="2:8" x14ac:dyDescent="0.25">
      <c r="B20" s="43"/>
      <c r="C20" s="8" t="s">
        <v>18</v>
      </c>
      <c r="D20" s="9">
        <v>119</v>
      </c>
      <c r="E20" s="9">
        <v>540</v>
      </c>
      <c r="F20" s="9">
        <v>2938</v>
      </c>
      <c r="G20" s="9">
        <v>325</v>
      </c>
      <c r="H20" s="10">
        <f>SUM(D20:G20)</f>
        <v>3922</v>
      </c>
    </row>
    <row r="21" spans="2:8" x14ac:dyDescent="0.25">
      <c r="B21" s="44"/>
      <c r="C21" s="8" t="s">
        <v>19</v>
      </c>
      <c r="D21" s="11">
        <v>0.6386554621848739</v>
      </c>
      <c r="E21" s="11">
        <v>0.89444444444444449</v>
      </c>
      <c r="F21" s="11">
        <v>0.71000680735194011</v>
      </c>
      <c r="G21" s="11">
        <v>0.86769230769230765</v>
      </c>
      <c r="H21" s="11">
        <f t="shared" ref="E21:H21" si="0">IFERROR((H19/H20),0)</f>
        <v>0.74630290668026522</v>
      </c>
    </row>
    <row r="22" spans="2:8" x14ac:dyDescent="0.25">
      <c r="B22" s="42" t="s">
        <v>57</v>
      </c>
      <c r="C22" s="8" t="s">
        <v>17</v>
      </c>
      <c r="D22" s="9">
        <v>74</v>
      </c>
      <c r="E22" s="9">
        <v>206</v>
      </c>
      <c r="F22" s="9">
        <v>4990</v>
      </c>
      <c r="G22" s="9">
        <v>1167</v>
      </c>
      <c r="H22" s="10">
        <f>SUM(D22:G22)</f>
        <v>6437</v>
      </c>
    </row>
    <row r="23" spans="2:8" x14ac:dyDescent="0.25">
      <c r="B23" s="43"/>
      <c r="C23" s="8" t="s">
        <v>18</v>
      </c>
      <c r="D23" s="9">
        <v>84</v>
      </c>
      <c r="E23" s="9">
        <v>233</v>
      </c>
      <c r="F23" s="9">
        <v>5620</v>
      </c>
      <c r="G23" s="9">
        <v>1269</v>
      </c>
      <c r="H23" s="10">
        <f>SUM(D23:G23)</f>
        <v>7206</v>
      </c>
    </row>
    <row r="24" spans="2:8" x14ac:dyDescent="0.25">
      <c r="B24" s="44"/>
      <c r="C24" s="8" t="s">
        <v>19</v>
      </c>
      <c r="D24" s="11">
        <v>0.88095238095238093</v>
      </c>
      <c r="E24" s="11">
        <v>0.88412017167381973</v>
      </c>
      <c r="F24" s="11">
        <v>0.88790035587188609</v>
      </c>
      <c r="G24" s="11">
        <v>0.91962174940898345</v>
      </c>
      <c r="H24" s="11">
        <f t="shared" ref="E24:H24" si="1">IFERROR((H22/H23),0)</f>
        <v>0.89328337496530674</v>
      </c>
    </row>
    <row r="25" spans="2:8" x14ac:dyDescent="0.25">
      <c r="B25" s="42" t="s">
        <v>58</v>
      </c>
      <c r="C25" s="8" t="s">
        <v>17</v>
      </c>
      <c r="D25" s="9">
        <v>288</v>
      </c>
      <c r="E25" s="9">
        <v>284</v>
      </c>
      <c r="F25" s="9">
        <v>3263</v>
      </c>
      <c r="G25" s="9">
        <v>223</v>
      </c>
      <c r="H25" s="10">
        <f>SUM(D25:G25)</f>
        <v>4058</v>
      </c>
    </row>
    <row r="26" spans="2:8" x14ac:dyDescent="0.25">
      <c r="B26" s="43"/>
      <c r="C26" s="8" t="s">
        <v>18</v>
      </c>
      <c r="D26" s="9">
        <v>311</v>
      </c>
      <c r="E26" s="9">
        <v>311</v>
      </c>
      <c r="F26" s="9">
        <v>3618</v>
      </c>
      <c r="G26" s="9">
        <v>250</v>
      </c>
      <c r="H26" s="10">
        <f>SUM(D26:G26)</f>
        <v>4490</v>
      </c>
    </row>
    <row r="27" spans="2:8" x14ac:dyDescent="0.25">
      <c r="B27" s="44"/>
      <c r="C27" s="8" t="s">
        <v>19</v>
      </c>
      <c r="D27" s="11">
        <v>0.92604501607717038</v>
      </c>
      <c r="E27" s="11">
        <v>0.91318327974276525</v>
      </c>
      <c r="F27" s="11">
        <v>0.90187949143173018</v>
      </c>
      <c r="G27" s="11">
        <v>0.89200000000000002</v>
      </c>
      <c r="H27" s="11">
        <f>IFERROR((H25/H26),0)</f>
        <v>0.90378619153674833</v>
      </c>
    </row>
    <row r="28" spans="2:8" x14ac:dyDescent="0.25">
      <c r="B28" s="42" t="s">
        <v>59</v>
      </c>
      <c r="C28" s="8" t="s">
        <v>17</v>
      </c>
      <c r="D28" s="9">
        <v>79</v>
      </c>
      <c r="E28" s="9">
        <v>95</v>
      </c>
      <c r="F28" s="9">
        <v>4680</v>
      </c>
      <c r="G28" s="9">
        <v>852</v>
      </c>
      <c r="H28" s="10">
        <f>SUM(D28:G28)</f>
        <v>5706</v>
      </c>
    </row>
    <row r="29" spans="2:8" x14ac:dyDescent="0.25">
      <c r="B29" s="43"/>
      <c r="C29" s="8" t="s">
        <v>18</v>
      </c>
      <c r="D29" s="9">
        <v>107</v>
      </c>
      <c r="E29" s="9">
        <v>122</v>
      </c>
      <c r="F29" s="9">
        <v>5473</v>
      </c>
      <c r="G29" s="9">
        <v>871</v>
      </c>
      <c r="H29" s="10">
        <f>SUM(D29:G29)</f>
        <v>6573</v>
      </c>
    </row>
    <row r="30" spans="2:8" x14ac:dyDescent="0.25">
      <c r="B30" s="44"/>
      <c r="C30" s="8" t="s">
        <v>19</v>
      </c>
      <c r="D30" s="11">
        <v>0.73831775700934577</v>
      </c>
      <c r="E30" s="11">
        <v>0.77868852459016391</v>
      </c>
      <c r="F30" s="11">
        <v>0.85510688836104509</v>
      </c>
      <c r="G30" s="11">
        <v>0.97818599311136623</v>
      </c>
      <c r="H30" s="11">
        <f t="shared" ref="E30:H30" si="2">IFERROR((H28/H29),0)</f>
        <v>0.86809675947056142</v>
      </c>
    </row>
    <row r="31" spans="2:8" x14ac:dyDescent="0.25">
      <c r="B31" s="42" t="s">
        <v>60</v>
      </c>
      <c r="C31" s="8" t="s">
        <v>17</v>
      </c>
      <c r="D31" s="9">
        <v>141</v>
      </c>
      <c r="E31" s="9">
        <v>244</v>
      </c>
      <c r="F31" s="9">
        <v>2720</v>
      </c>
      <c r="G31" s="9">
        <v>525</v>
      </c>
      <c r="H31" s="10">
        <f>SUM(D31:G31)</f>
        <v>3630</v>
      </c>
    </row>
    <row r="32" spans="2:8" x14ac:dyDescent="0.25">
      <c r="B32" s="43"/>
      <c r="C32" s="8" t="s">
        <v>18</v>
      </c>
      <c r="D32" s="9">
        <v>209</v>
      </c>
      <c r="E32" s="9">
        <v>355</v>
      </c>
      <c r="F32" s="9">
        <v>3468</v>
      </c>
      <c r="G32" s="9">
        <v>604</v>
      </c>
      <c r="H32" s="10">
        <f>SUM(D32:G32)</f>
        <v>4636</v>
      </c>
    </row>
    <row r="33" spans="2:8" x14ac:dyDescent="0.25">
      <c r="B33" s="44"/>
      <c r="C33" s="8" t="s">
        <v>19</v>
      </c>
      <c r="D33" s="11">
        <v>0.67464114832535882</v>
      </c>
      <c r="E33" s="11">
        <v>0.6873239436619718</v>
      </c>
      <c r="F33" s="11">
        <v>0.78431372549019607</v>
      </c>
      <c r="G33" s="11">
        <v>0.86920529801324509</v>
      </c>
      <c r="H33" s="11">
        <f t="shared" ref="E33:H33" si="3">IFERROR((H31/H32),0)</f>
        <v>0.78300258843830883</v>
      </c>
    </row>
    <row r="34" spans="2:8" x14ac:dyDescent="0.25">
      <c r="B34" s="42" t="s">
        <v>61</v>
      </c>
      <c r="C34" s="8" t="s">
        <v>17</v>
      </c>
      <c r="D34" s="9">
        <v>135</v>
      </c>
      <c r="E34" s="9">
        <v>73</v>
      </c>
      <c r="F34" s="9">
        <v>1723</v>
      </c>
      <c r="G34" s="9">
        <v>646</v>
      </c>
      <c r="H34" s="10">
        <f>SUM(D34:G34)</f>
        <v>2577</v>
      </c>
    </row>
    <row r="35" spans="2:8" x14ac:dyDescent="0.25">
      <c r="B35" s="43"/>
      <c r="C35" s="8" t="s">
        <v>18</v>
      </c>
      <c r="D35" s="9">
        <v>166</v>
      </c>
      <c r="E35" s="9">
        <v>93</v>
      </c>
      <c r="F35" s="9">
        <v>2058</v>
      </c>
      <c r="G35" s="9">
        <v>773</v>
      </c>
      <c r="H35" s="10">
        <f>SUM(D35:G35)</f>
        <v>3090</v>
      </c>
    </row>
    <row r="36" spans="2:8" x14ac:dyDescent="0.25">
      <c r="B36" s="44"/>
      <c r="C36" s="8" t="s">
        <v>19</v>
      </c>
      <c r="D36" s="11">
        <v>0.81325301204819278</v>
      </c>
      <c r="E36" s="11">
        <v>0.78494623655913975</v>
      </c>
      <c r="F36" s="11">
        <v>0.83722060252672492</v>
      </c>
      <c r="G36" s="11">
        <v>0.83570504527813716</v>
      </c>
      <c r="H36" s="11">
        <f t="shared" ref="E36:H36" si="4">IFERROR((H34/H35),0)</f>
        <v>0.83398058252427187</v>
      </c>
    </row>
    <row r="37" spans="2:8" x14ac:dyDescent="0.25">
      <c r="B37" s="42" t="s">
        <v>62</v>
      </c>
      <c r="C37" s="8" t="s">
        <v>17</v>
      </c>
      <c r="D37" s="9">
        <v>92</v>
      </c>
      <c r="E37" s="9">
        <v>296</v>
      </c>
      <c r="F37" s="9">
        <v>1685</v>
      </c>
      <c r="G37" s="9">
        <v>189</v>
      </c>
      <c r="H37" s="10">
        <f>SUM(D37:G37)</f>
        <v>2262</v>
      </c>
    </row>
    <row r="38" spans="2:8" x14ac:dyDescent="0.25">
      <c r="B38" s="43"/>
      <c r="C38" s="8" t="s">
        <v>18</v>
      </c>
      <c r="D38" s="9">
        <v>114</v>
      </c>
      <c r="E38" s="9">
        <v>354</v>
      </c>
      <c r="F38" s="9">
        <v>1895</v>
      </c>
      <c r="G38" s="9">
        <v>209</v>
      </c>
      <c r="H38" s="10">
        <f>SUM(D38:G38)</f>
        <v>2572</v>
      </c>
    </row>
    <row r="39" spans="2:8" x14ac:dyDescent="0.25">
      <c r="B39" s="44"/>
      <c r="C39" s="8" t="s">
        <v>19</v>
      </c>
      <c r="D39" s="11">
        <v>0.80701754385964908</v>
      </c>
      <c r="E39" s="11">
        <v>0.83615819209039544</v>
      </c>
      <c r="F39" s="11">
        <v>0.8891820580474934</v>
      </c>
      <c r="G39" s="11">
        <v>0.90430622009569372</v>
      </c>
      <c r="H39" s="11">
        <f t="shared" ref="E39:H39" si="5">IFERROR((H37/H38),0)</f>
        <v>0.87947122861586313</v>
      </c>
    </row>
    <row r="40" spans="2:8" x14ac:dyDescent="0.25">
      <c r="B40" s="42" t="s">
        <v>63</v>
      </c>
      <c r="C40" s="8" t="s">
        <v>17</v>
      </c>
      <c r="D40" s="9">
        <v>234</v>
      </c>
      <c r="E40" s="9">
        <v>159</v>
      </c>
      <c r="F40" s="9">
        <v>2352</v>
      </c>
      <c r="G40" s="9">
        <v>380</v>
      </c>
      <c r="H40" s="10">
        <f>SUM(D40:G40)</f>
        <v>3125</v>
      </c>
    </row>
    <row r="41" spans="2:8" x14ac:dyDescent="0.25">
      <c r="B41" s="43"/>
      <c r="C41" s="8" t="s">
        <v>18</v>
      </c>
      <c r="D41" s="9">
        <v>309</v>
      </c>
      <c r="E41" s="9">
        <v>222</v>
      </c>
      <c r="F41" s="9">
        <v>3066</v>
      </c>
      <c r="G41" s="9">
        <v>403</v>
      </c>
      <c r="H41" s="10">
        <f>SUM(D41:G41)</f>
        <v>4000</v>
      </c>
    </row>
    <row r="42" spans="2:8" x14ac:dyDescent="0.25">
      <c r="B42" s="44"/>
      <c r="C42" s="8" t="s">
        <v>19</v>
      </c>
      <c r="D42" s="11">
        <v>0.75728155339805825</v>
      </c>
      <c r="E42" s="11">
        <v>0.71621621621621623</v>
      </c>
      <c r="F42" s="11">
        <v>0.76712328767123283</v>
      </c>
      <c r="G42" s="11">
        <v>0.94292803970223327</v>
      </c>
      <c r="H42" s="11">
        <f t="shared" ref="E42:H42" si="6">IFERROR((H40/H41),0)</f>
        <v>0.78125</v>
      </c>
    </row>
    <row r="43" spans="2:8" x14ac:dyDescent="0.25">
      <c r="B43" s="42" t="s">
        <v>64</v>
      </c>
      <c r="C43" s="8" t="s">
        <v>17</v>
      </c>
      <c r="D43" s="9">
        <v>22</v>
      </c>
      <c r="E43" s="9">
        <v>1</v>
      </c>
      <c r="F43" s="9">
        <v>3370</v>
      </c>
      <c r="G43" s="9">
        <v>126</v>
      </c>
      <c r="H43" s="10">
        <f>SUM(D43:G43)</f>
        <v>3519</v>
      </c>
    </row>
    <row r="44" spans="2:8" x14ac:dyDescent="0.25">
      <c r="B44" s="43"/>
      <c r="C44" s="8" t="s">
        <v>18</v>
      </c>
      <c r="D44" s="9">
        <v>23</v>
      </c>
      <c r="E44" s="9">
        <v>1</v>
      </c>
      <c r="F44" s="9">
        <v>3894</v>
      </c>
      <c r="G44" s="9">
        <v>147</v>
      </c>
      <c r="H44" s="10">
        <f>SUM(D44:G44)</f>
        <v>4065</v>
      </c>
    </row>
    <row r="45" spans="2:8" x14ac:dyDescent="0.25">
      <c r="B45" s="44"/>
      <c r="C45" s="8" t="s">
        <v>19</v>
      </c>
      <c r="D45" s="11">
        <v>0.95652173913043481</v>
      </c>
      <c r="E45" s="11">
        <v>1</v>
      </c>
      <c r="F45" s="11">
        <v>0.86543400102722134</v>
      </c>
      <c r="G45" s="11">
        <v>0.8571428571428571</v>
      </c>
      <c r="H45" s="11">
        <f t="shared" ref="E45:H45" si="7">IFERROR((H43/H44),0)</f>
        <v>0.86568265682656831</v>
      </c>
    </row>
    <row r="46" spans="2:8" x14ac:dyDescent="0.25">
      <c r="B46" s="42" t="s">
        <v>65</v>
      </c>
      <c r="C46" s="8" t="s">
        <v>17</v>
      </c>
      <c r="D46" s="9">
        <v>9</v>
      </c>
      <c r="E46" s="9">
        <v>6</v>
      </c>
      <c r="F46" s="9">
        <v>1177</v>
      </c>
      <c r="G46" s="9">
        <v>147</v>
      </c>
      <c r="H46" s="10">
        <f>SUM(D46:G46)</f>
        <v>1339</v>
      </c>
    </row>
    <row r="47" spans="2:8" x14ac:dyDescent="0.25">
      <c r="B47" s="43"/>
      <c r="C47" s="8" t="s">
        <v>18</v>
      </c>
      <c r="D47" s="9">
        <v>14</v>
      </c>
      <c r="E47" s="9">
        <v>6</v>
      </c>
      <c r="F47" s="9">
        <v>1365</v>
      </c>
      <c r="G47" s="9">
        <v>187</v>
      </c>
      <c r="H47" s="10">
        <f>SUM(D47:G47)</f>
        <v>1572</v>
      </c>
    </row>
    <row r="48" spans="2:8" x14ac:dyDescent="0.25">
      <c r="B48" s="44"/>
      <c r="C48" s="8" t="s">
        <v>19</v>
      </c>
      <c r="D48" s="11">
        <v>0.6428571428571429</v>
      </c>
      <c r="E48" s="11">
        <v>1</v>
      </c>
      <c r="F48" s="11">
        <v>0.86227106227106232</v>
      </c>
      <c r="G48" s="11">
        <v>0.78609625668449201</v>
      </c>
      <c r="H48" s="11">
        <f t="shared" ref="E48:H48" si="8">IFERROR((H46/H47),0)</f>
        <v>0.85178117048346058</v>
      </c>
    </row>
    <row r="49" spans="2:8" x14ac:dyDescent="0.25">
      <c r="B49" s="42" t="s">
        <v>66</v>
      </c>
      <c r="C49" s="8" t="s">
        <v>17</v>
      </c>
      <c r="D49" s="9">
        <v>33</v>
      </c>
      <c r="E49" s="9">
        <v>32</v>
      </c>
      <c r="F49" s="9">
        <v>1878</v>
      </c>
      <c r="G49" s="9">
        <v>222</v>
      </c>
      <c r="H49" s="10">
        <f>SUM(D49:G49)</f>
        <v>2165</v>
      </c>
    </row>
    <row r="50" spans="2:8" x14ac:dyDescent="0.25">
      <c r="B50" s="43"/>
      <c r="C50" s="8" t="s">
        <v>18</v>
      </c>
      <c r="D50" s="9">
        <v>34</v>
      </c>
      <c r="E50" s="9">
        <v>33</v>
      </c>
      <c r="F50" s="9">
        <v>2040</v>
      </c>
      <c r="G50" s="9">
        <v>242</v>
      </c>
      <c r="H50" s="10">
        <f>SUM(D50:G50)</f>
        <v>2349</v>
      </c>
    </row>
    <row r="51" spans="2:8" x14ac:dyDescent="0.25">
      <c r="B51" s="44"/>
      <c r="C51" s="8" t="s">
        <v>19</v>
      </c>
      <c r="D51" s="11">
        <v>0.97058823529411764</v>
      </c>
      <c r="E51" s="11">
        <v>0.96969696969696972</v>
      </c>
      <c r="F51" s="11">
        <v>0.9205882352941176</v>
      </c>
      <c r="G51" s="11">
        <v>0.9173553719008265</v>
      </c>
      <c r="H51" s="11">
        <f t="shared" ref="E51:H51" si="9">IFERROR((H49/H50),0)</f>
        <v>0.92166879523201362</v>
      </c>
    </row>
    <row r="52" spans="2:8" x14ac:dyDescent="0.25">
      <c r="B52" s="42" t="s">
        <v>67</v>
      </c>
      <c r="C52" s="8" t="s">
        <v>17</v>
      </c>
      <c r="D52" s="9">
        <v>149</v>
      </c>
      <c r="E52" s="9">
        <v>149</v>
      </c>
      <c r="F52" s="9">
        <v>1451</v>
      </c>
      <c r="G52" s="9">
        <v>265</v>
      </c>
      <c r="H52" s="10">
        <f>SUM(D52:G52)</f>
        <v>2014</v>
      </c>
    </row>
    <row r="53" spans="2:8" x14ac:dyDescent="0.25">
      <c r="B53" s="43"/>
      <c r="C53" s="8" t="s">
        <v>18</v>
      </c>
      <c r="D53" s="9">
        <v>174</v>
      </c>
      <c r="E53" s="9">
        <v>196</v>
      </c>
      <c r="F53" s="9">
        <v>1713</v>
      </c>
      <c r="G53" s="9">
        <v>338</v>
      </c>
      <c r="H53" s="10">
        <f>SUM(D53:G53)</f>
        <v>2421</v>
      </c>
    </row>
    <row r="54" spans="2:8" x14ac:dyDescent="0.25">
      <c r="B54" s="44"/>
      <c r="C54" s="8" t="s">
        <v>19</v>
      </c>
      <c r="D54" s="11">
        <v>0.85632183908045978</v>
      </c>
      <c r="E54" s="11">
        <v>0.76020408163265307</v>
      </c>
      <c r="F54" s="11">
        <v>0.84705195563339175</v>
      </c>
      <c r="G54" s="11">
        <v>0.78402366863905326</v>
      </c>
      <c r="H54" s="11">
        <f t="shared" ref="E54:H54" si="10">IFERROR((H52/H53),0)</f>
        <v>0.83188764973151585</v>
      </c>
    </row>
    <row r="55" spans="2:8" x14ac:dyDescent="0.25">
      <c r="B55" s="42" t="s">
        <v>68</v>
      </c>
      <c r="C55" s="8" t="s">
        <v>17</v>
      </c>
      <c r="D55" s="9">
        <v>106</v>
      </c>
      <c r="E55" s="9">
        <v>149</v>
      </c>
      <c r="F55" s="9">
        <v>2528</v>
      </c>
      <c r="G55" s="9">
        <v>338</v>
      </c>
      <c r="H55" s="10">
        <f>SUM(D55:G55)</f>
        <v>3121</v>
      </c>
    </row>
    <row r="56" spans="2:8" x14ac:dyDescent="0.25">
      <c r="B56" s="43"/>
      <c r="C56" s="8" t="s">
        <v>18</v>
      </c>
      <c r="D56" s="9">
        <v>151</v>
      </c>
      <c r="E56" s="9">
        <v>205</v>
      </c>
      <c r="F56" s="9">
        <v>3220</v>
      </c>
      <c r="G56" s="9">
        <v>349</v>
      </c>
      <c r="H56" s="10">
        <f>SUM(D56:G56)</f>
        <v>3925</v>
      </c>
    </row>
    <row r="57" spans="2:8" x14ac:dyDescent="0.25">
      <c r="B57" s="44"/>
      <c r="C57" s="8" t="s">
        <v>19</v>
      </c>
      <c r="D57" s="11">
        <v>0.70198675496688745</v>
      </c>
      <c r="E57" s="11">
        <v>0.72682926829268291</v>
      </c>
      <c r="F57" s="11">
        <v>0.78509316770186333</v>
      </c>
      <c r="G57" s="11">
        <v>0.96848137535816614</v>
      </c>
      <c r="H57" s="11">
        <f t="shared" ref="E57:H57" si="11">IFERROR((H55/H56),0)</f>
        <v>0.79515923566878977</v>
      </c>
    </row>
    <row r="58" spans="2:8" x14ac:dyDescent="0.25">
      <c r="B58" s="42" t="s">
        <v>95</v>
      </c>
      <c r="C58" s="8" t="s">
        <v>17</v>
      </c>
      <c r="D58" s="9">
        <v>120</v>
      </c>
      <c r="E58" s="9">
        <v>172</v>
      </c>
      <c r="F58" s="9">
        <v>2666</v>
      </c>
      <c r="G58" s="9">
        <v>2038</v>
      </c>
      <c r="H58" s="10">
        <f>SUM(D58:G58)</f>
        <v>4996</v>
      </c>
    </row>
    <row r="59" spans="2:8" x14ac:dyDescent="0.25">
      <c r="B59" s="43"/>
      <c r="C59" s="8" t="s">
        <v>18</v>
      </c>
      <c r="D59" s="9">
        <v>160</v>
      </c>
      <c r="E59" s="9">
        <v>196</v>
      </c>
      <c r="F59" s="9">
        <v>3169</v>
      </c>
      <c r="G59" s="9">
        <v>2169</v>
      </c>
      <c r="H59" s="10">
        <f>SUM(D59:G59)</f>
        <v>5694</v>
      </c>
    </row>
    <row r="60" spans="2:8" x14ac:dyDescent="0.25">
      <c r="B60" s="44"/>
      <c r="C60" s="8" t="s">
        <v>19</v>
      </c>
      <c r="D60" s="11">
        <v>0.75</v>
      </c>
      <c r="E60" s="11">
        <v>0.87755102040816324</v>
      </c>
      <c r="F60" s="11">
        <v>0.84127485011044489</v>
      </c>
      <c r="G60" s="11">
        <v>0.93960350391885661</v>
      </c>
      <c r="H60" s="11">
        <f t="shared" ref="E60:H60" si="12">IFERROR((H58/H59),0)</f>
        <v>0.87741482262030213</v>
      </c>
    </row>
    <row r="61" spans="2:8" x14ac:dyDescent="0.25">
      <c r="B61" s="42" t="s">
        <v>92</v>
      </c>
      <c r="C61" s="8" t="s">
        <v>17</v>
      </c>
      <c r="D61" s="9">
        <v>338</v>
      </c>
      <c r="E61" s="9">
        <v>0</v>
      </c>
      <c r="F61" s="9">
        <v>7969</v>
      </c>
      <c r="G61" s="9">
        <v>1311</v>
      </c>
      <c r="H61" s="10">
        <f>SUM(D61:G61)</f>
        <v>9618</v>
      </c>
    </row>
    <row r="62" spans="2:8" x14ac:dyDescent="0.25">
      <c r="B62" s="43"/>
      <c r="C62" s="8" t="s">
        <v>18</v>
      </c>
      <c r="D62" s="9">
        <v>403</v>
      </c>
      <c r="E62" s="9">
        <v>0</v>
      </c>
      <c r="F62" s="9">
        <v>9916</v>
      </c>
      <c r="G62" s="9">
        <v>1335</v>
      </c>
      <c r="H62" s="10">
        <f>SUM(D62:G62)</f>
        <v>11654</v>
      </c>
    </row>
    <row r="63" spans="2:8" x14ac:dyDescent="0.25">
      <c r="B63" s="44"/>
      <c r="C63" s="8" t="s">
        <v>19</v>
      </c>
      <c r="D63" s="11">
        <v>0.83870967741935487</v>
      </c>
      <c r="E63" s="11">
        <v>0</v>
      </c>
      <c r="F63" s="11">
        <v>0.8036506655909641</v>
      </c>
      <c r="G63" s="11">
        <v>0.98202247191011238</v>
      </c>
      <c r="H63" s="11">
        <f t="shared" ref="E63:H63" si="13">IFERROR((H61/H62),0)</f>
        <v>0.82529603569589838</v>
      </c>
    </row>
    <row r="64" spans="2:8" x14ac:dyDescent="0.25">
      <c r="B64" s="42" t="s">
        <v>69</v>
      </c>
      <c r="C64" s="8" t="s">
        <v>17</v>
      </c>
      <c r="D64" s="9">
        <v>124</v>
      </c>
      <c r="E64" s="9">
        <v>105</v>
      </c>
      <c r="F64" s="9">
        <v>2111</v>
      </c>
      <c r="G64" s="9">
        <v>527</v>
      </c>
      <c r="H64" s="10">
        <f>SUM(D64:G64)</f>
        <v>2867</v>
      </c>
    </row>
    <row r="65" spans="2:8" x14ac:dyDescent="0.25">
      <c r="B65" s="43"/>
      <c r="C65" s="8" t="s">
        <v>18</v>
      </c>
      <c r="D65" s="9">
        <v>152</v>
      </c>
      <c r="E65" s="9">
        <v>133</v>
      </c>
      <c r="F65" s="9">
        <v>2524</v>
      </c>
      <c r="G65" s="9">
        <v>569</v>
      </c>
      <c r="H65" s="10">
        <f>SUM(D65:G65)</f>
        <v>3378</v>
      </c>
    </row>
    <row r="66" spans="2:8" x14ac:dyDescent="0.25">
      <c r="B66" s="44"/>
      <c r="C66" s="8" t="s">
        <v>19</v>
      </c>
      <c r="D66" s="11">
        <v>0.81578947368421051</v>
      </c>
      <c r="E66" s="11">
        <v>0.78947368421052633</v>
      </c>
      <c r="F66" s="11">
        <v>0.83637083993660855</v>
      </c>
      <c r="G66" s="11">
        <v>0.92618629173989453</v>
      </c>
      <c r="H66" s="11">
        <f t="shared" ref="E66:H66" si="14">IFERROR((H64/H65),0)</f>
        <v>0.8487270574304322</v>
      </c>
    </row>
    <row r="67" spans="2:8" x14ac:dyDescent="0.25">
      <c r="B67" s="42" t="s">
        <v>89</v>
      </c>
      <c r="C67" s="8" t="s">
        <v>17</v>
      </c>
      <c r="D67" s="9">
        <v>165</v>
      </c>
      <c r="E67" s="9">
        <v>310</v>
      </c>
      <c r="F67" s="9">
        <v>3745</v>
      </c>
      <c r="G67" s="9">
        <v>1664</v>
      </c>
      <c r="H67" s="10">
        <f>SUM(D67:G67)</f>
        <v>5884</v>
      </c>
    </row>
    <row r="68" spans="2:8" x14ac:dyDescent="0.25">
      <c r="B68" s="43"/>
      <c r="C68" s="8" t="s">
        <v>18</v>
      </c>
      <c r="D68" s="9">
        <v>196</v>
      </c>
      <c r="E68" s="9">
        <v>382</v>
      </c>
      <c r="F68" s="9">
        <v>4446</v>
      </c>
      <c r="G68" s="9">
        <v>1756</v>
      </c>
      <c r="H68" s="10">
        <f>SUM(D68:G68)</f>
        <v>6780</v>
      </c>
    </row>
    <row r="69" spans="2:8" x14ac:dyDescent="0.25">
      <c r="B69" s="44"/>
      <c r="C69" s="8" t="s">
        <v>19</v>
      </c>
      <c r="D69" s="11">
        <v>0.84183673469387754</v>
      </c>
      <c r="E69" s="11">
        <v>0.81151832460732987</v>
      </c>
      <c r="F69" s="11">
        <v>0.8423301844354476</v>
      </c>
      <c r="G69" s="11">
        <v>0.94760820045558092</v>
      </c>
      <c r="H69" s="11">
        <f>IFERROR((H67/H68),0)</f>
        <v>0.86784660766961652</v>
      </c>
    </row>
    <row r="70" spans="2:8" x14ac:dyDescent="0.25">
      <c r="B70" s="42" t="s">
        <v>90</v>
      </c>
      <c r="C70" s="8" t="s">
        <v>17</v>
      </c>
      <c r="D70" s="9">
        <v>482</v>
      </c>
      <c r="E70" s="9">
        <v>814</v>
      </c>
      <c r="F70" s="9">
        <v>4519</v>
      </c>
      <c r="G70" s="9">
        <v>2940</v>
      </c>
      <c r="H70" s="10">
        <f>SUM(D70:G70)</f>
        <v>8755</v>
      </c>
    </row>
    <row r="71" spans="2:8" x14ac:dyDescent="0.25">
      <c r="B71" s="43"/>
      <c r="C71" s="8" t="s">
        <v>18</v>
      </c>
      <c r="D71" s="9">
        <v>1113</v>
      </c>
      <c r="E71" s="9">
        <v>2193</v>
      </c>
      <c r="F71" s="9">
        <v>8791</v>
      </c>
      <c r="G71" s="9">
        <v>3174</v>
      </c>
      <c r="H71" s="10">
        <f>SUM(D71:G71)</f>
        <v>15271</v>
      </c>
    </row>
    <row r="72" spans="2:8" x14ac:dyDescent="0.25">
      <c r="B72" s="44"/>
      <c r="C72" s="8" t="s">
        <v>19</v>
      </c>
      <c r="D72" s="11">
        <v>0.43306379155435759</v>
      </c>
      <c r="E72" s="11">
        <v>0.37118103055175561</v>
      </c>
      <c r="F72" s="11">
        <v>0.51404845865089299</v>
      </c>
      <c r="G72" s="11">
        <v>0.92627599243856329</v>
      </c>
      <c r="H72" s="11">
        <f t="shared" ref="E72:H72" si="15">IFERROR((H70/H71),0)</f>
        <v>0.57330888612402597</v>
      </c>
    </row>
    <row r="73" spans="2:8" x14ac:dyDescent="0.25">
      <c r="B73" s="42" t="s">
        <v>94</v>
      </c>
      <c r="C73" s="8" t="s">
        <v>17</v>
      </c>
      <c r="D73" s="9">
        <v>133</v>
      </c>
      <c r="E73" s="9">
        <v>98</v>
      </c>
      <c r="F73" s="9">
        <v>2994</v>
      </c>
      <c r="G73" s="9">
        <v>1507</v>
      </c>
      <c r="H73" s="10">
        <f>SUM(D73:G73)</f>
        <v>4732</v>
      </c>
    </row>
    <row r="74" spans="2:8" x14ac:dyDescent="0.25">
      <c r="B74" s="43"/>
      <c r="C74" s="8" t="s">
        <v>18</v>
      </c>
      <c r="D74" s="9">
        <v>165</v>
      </c>
      <c r="E74" s="9">
        <v>127</v>
      </c>
      <c r="F74" s="9">
        <v>3492</v>
      </c>
      <c r="G74" s="9">
        <v>1724</v>
      </c>
      <c r="H74" s="10">
        <f>SUM(D74:G74)</f>
        <v>5508</v>
      </c>
    </row>
    <row r="75" spans="2:8" x14ac:dyDescent="0.25">
      <c r="B75" s="44"/>
      <c r="C75" s="8" t="s">
        <v>19</v>
      </c>
      <c r="D75" s="11">
        <v>0.80606060606060603</v>
      </c>
      <c r="E75" s="11">
        <v>0.77165354330708658</v>
      </c>
      <c r="F75" s="11">
        <v>0.8573883161512027</v>
      </c>
      <c r="G75" s="11">
        <v>0.87412993039443154</v>
      </c>
      <c r="H75" s="11">
        <f t="shared" ref="E75:H75" si="16">IFERROR((H73/H74),0)</f>
        <v>0.85911401597676107</v>
      </c>
    </row>
    <row r="76" spans="2:8" x14ac:dyDescent="0.25">
      <c r="B76" s="42" t="s">
        <v>93</v>
      </c>
      <c r="C76" s="8" t="s">
        <v>17</v>
      </c>
      <c r="D76" s="9">
        <v>36</v>
      </c>
      <c r="E76" s="9">
        <v>35</v>
      </c>
      <c r="F76" s="9">
        <v>2360</v>
      </c>
      <c r="G76" s="9">
        <v>594</v>
      </c>
      <c r="H76" s="10">
        <f>SUM(D76:G76)</f>
        <v>3025</v>
      </c>
    </row>
    <row r="77" spans="2:8" x14ac:dyDescent="0.25">
      <c r="B77" s="43"/>
      <c r="C77" s="8" t="s">
        <v>18</v>
      </c>
      <c r="D77" s="9">
        <v>45</v>
      </c>
      <c r="E77" s="9">
        <v>43</v>
      </c>
      <c r="F77" s="9">
        <v>2989</v>
      </c>
      <c r="G77" s="9">
        <v>769</v>
      </c>
      <c r="H77" s="10">
        <f>SUM(D77:G77)</f>
        <v>3846</v>
      </c>
    </row>
    <row r="78" spans="2:8" x14ac:dyDescent="0.25">
      <c r="B78" s="44"/>
      <c r="C78" s="8" t="s">
        <v>19</v>
      </c>
      <c r="D78" s="11">
        <v>0.8</v>
      </c>
      <c r="E78" s="11">
        <v>0.81395348837209303</v>
      </c>
      <c r="F78" s="11">
        <v>0.7895617263298762</v>
      </c>
      <c r="G78" s="11">
        <v>0.77243172951885564</v>
      </c>
      <c r="H78" s="11">
        <f t="shared" ref="E78:H78" si="17">IFERROR((H76/H77),0)</f>
        <v>0.7865314612584503</v>
      </c>
    </row>
    <row r="79" spans="2:8" x14ac:dyDescent="0.25">
      <c r="B79" s="42" t="s">
        <v>70</v>
      </c>
      <c r="C79" s="8" t="s">
        <v>17</v>
      </c>
      <c r="D79" s="9">
        <v>86</v>
      </c>
      <c r="E79" s="9">
        <v>43</v>
      </c>
      <c r="F79" s="9">
        <v>1092</v>
      </c>
      <c r="G79" s="9">
        <v>576</v>
      </c>
      <c r="H79" s="10">
        <f>SUM(D79:G79)</f>
        <v>1797</v>
      </c>
    </row>
    <row r="80" spans="2:8" x14ac:dyDescent="0.25">
      <c r="B80" s="43"/>
      <c r="C80" s="8" t="s">
        <v>18</v>
      </c>
      <c r="D80" s="9">
        <v>98</v>
      </c>
      <c r="E80" s="9">
        <v>49</v>
      </c>
      <c r="F80" s="9">
        <v>1238</v>
      </c>
      <c r="G80" s="9">
        <v>640</v>
      </c>
      <c r="H80" s="10">
        <f>SUM(D80:G80)</f>
        <v>2025</v>
      </c>
    </row>
    <row r="81" spans="2:8" x14ac:dyDescent="0.25">
      <c r="B81" s="44"/>
      <c r="C81" s="8" t="s">
        <v>19</v>
      </c>
      <c r="D81" s="11">
        <v>0.87755102040816324</v>
      </c>
      <c r="E81" s="11">
        <v>0.87755102040816324</v>
      </c>
      <c r="F81" s="11">
        <v>0.88206785137318255</v>
      </c>
      <c r="G81" s="11">
        <v>0.9</v>
      </c>
      <c r="H81" s="11">
        <f t="shared" ref="E81:H81" si="18">IFERROR((H79/H80),0)</f>
        <v>0.88740740740740742</v>
      </c>
    </row>
    <row r="82" spans="2:8" x14ac:dyDescent="0.25">
      <c r="B82" s="42" t="s">
        <v>71</v>
      </c>
      <c r="C82" s="8" t="s">
        <v>17</v>
      </c>
      <c r="D82" s="9">
        <v>94</v>
      </c>
      <c r="E82" s="9">
        <v>199</v>
      </c>
      <c r="F82" s="9">
        <v>3437</v>
      </c>
      <c r="G82" s="9">
        <v>594</v>
      </c>
      <c r="H82" s="10">
        <f>SUM(D82:G82)</f>
        <v>4324</v>
      </c>
    </row>
    <row r="83" spans="2:8" x14ac:dyDescent="0.25">
      <c r="B83" s="43"/>
      <c r="C83" s="8" t="s">
        <v>18</v>
      </c>
      <c r="D83" s="9">
        <v>128</v>
      </c>
      <c r="E83" s="9">
        <v>268</v>
      </c>
      <c r="F83" s="9">
        <v>4311</v>
      </c>
      <c r="G83" s="9">
        <v>647</v>
      </c>
      <c r="H83" s="10">
        <f>SUM(D83:G83)</f>
        <v>5354</v>
      </c>
    </row>
    <row r="84" spans="2:8" x14ac:dyDescent="0.25">
      <c r="B84" s="44"/>
      <c r="C84" s="8" t="s">
        <v>19</v>
      </c>
      <c r="D84" s="11">
        <v>0.734375</v>
      </c>
      <c r="E84" s="11">
        <v>0.7425373134328358</v>
      </c>
      <c r="F84" s="11">
        <v>0.79726281605196014</v>
      </c>
      <c r="G84" s="11">
        <v>0.91808346213292114</v>
      </c>
      <c r="H84" s="11">
        <f t="shared" ref="E84:H84" si="19">IFERROR((H82/H83),0)</f>
        <v>0.80762047067612996</v>
      </c>
    </row>
    <row r="85" spans="2:8" x14ac:dyDescent="0.25">
      <c r="B85" s="42" t="s">
        <v>72</v>
      </c>
      <c r="C85" s="8" t="s">
        <v>17</v>
      </c>
      <c r="D85" s="9">
        <v>270</v>
      </c>
      <c r="E85" s="9">
        <v>195</v>
      </c>
      <c r="F85" s="9">
        <v>3114</v>
      </c>
      <c r="G85" s="9">
        <v>986</v>
      </c>
      <c r="H85" s="10">
        <f>SUM(D85:G85)</f>
        <v>4565</v>
      </c>
    </row>
    <row r="86" spans="2:8" x14ac:dyDescent="0.25">
      <c r="B86" s="43"/>
      <c r="C86" s="8" t="s">
        <v>18</v>
      </c>
      <c r="D86" s="9">
        <v>327</v>
      </c>
      <c r="E86" s="9">
        <v>254</v>
      </c>
      <c r="F86" s="9">
        <v>3843</v>
      </c>
      <c r="G86" s="9">
        <v>1109</v>
      </c>
      <c r="H86" s="10">
        <f>SUM(D86:G86)</f>
        <v>5533</v>
      </c>
    </row>
    <row r="87" spans="2:8" x14ac:dyDescent="0.25">
      <c r="B87" s="44"/>
      <c r="C87" s="8" t="s">
        <v>19</v>
      </c>
      <c r="D87" s="11">
        <v>0.82568807339449546</v>
      </c>
      <c r="E87" s="11">
        <v>0.76771653543307083</v>
      </c>
      <c r="F87" s="11">
        <v>0.81030444964871196</v>
      </c>
      <c r="G87" s="11">
        <v>0.88908926961226331</v>
      </c>
      <c r="H87" s="11">
        <f t="shared" ref="E87:H87" si="20">IFERROR((H85/H86),0)</f>
        <v>0.8250497017892644</v>
      </c>
    </row>
    <row r="88" spans="2:8" x14ac:dyDescent="0.25">
      <c r="B88" s="42" t="s">
        <v>73</v>
      </c>
      <c r="C88" s="8" t="s">
        <v>17</v>
      </c>
      <c r="D88" s="9">
        <v>53</v>
      </c>
      <c r="E88" s="9">
        <v>112</v>
      </c>
      <c r="F88" s="9">
        <v>2525</v>
      </c>
      <c r="G88" s="9">
        <v>630</v>
      </c>
      <c r="H88" s="10">
        <f>SUM(D88:G88)</f>
        <v>3320</v>
      </c>
    </row>
    <row r="89" spans="2:8" x14ac:dyDescent="0.25">
      <c r="B89" s="43"/>
      <c r="C89" s="8" t="s">
        <v>18</v>
      </c>
      <c r="D89" s="9">
        <v>64</v>
      </c>
      <c r="E89" s="9">
        <v>151</v>
      </c>
      <c r="F89" s="9">
        <v>3046</v>
      </c>
      <c r="G89" s="9">
        <v>685</v>
      </c>
      <c r="H89" s="10">
        <f>SUM(D89:G89)</f>
        <v>3946</v>
      </c>
    </row>
    <row r="90" spans="2:8" x14ac:dyDescent="0.25">
      <c r="B90" s="44"/>
      <c r="C90" s="8" t="s">
        <v>19</v>
      </c>
      <c r="D90" s="11">
        <v>0.828125</v>
      </c>
      <c r="E90" s="11">
        <v>0.74172185430463577</v>
      </c>
      <c r="F90" s="11">
        <v>0.82895600787918577</v>
      </c>
      <c r="G90" s="11">
        <v>0.91970802919708028</v>
      </c>
      <c r="H90" s="11">
        <f t="shared" ref="E90:H90" si="21">IFERROR((H88/H89),0)</f>
        <v>0.84135833755701972</v>
      </c>
    </row>
    <row r="91" spans="2:8" x14ac:dyDescent="0.25">
      <c r="B91" s="42" t="s">
        <v>74</v>
      </c>
      <c r="C91" s="8" t="s">
        <v>17</v>
      </c>
      <c r="D91" s="9">
        <v>208</v>
      </c>
      <c r="E91" s="9">
        <v>129</v>
      </c>
      <c r="F91" s="9">
        <v>4879</v>
      </c>
      <c r="G91" s="9">
        <v>985</v>
      </c>
      <c r="H91" s="10">
        <f>SUM(D91:G91)</f>
        <v>6201</v>
      </c>
    </row>
    <row r="92" spans="2:8" x14ac:dyDescent="0.25">
      <c r="B92" s="43"/>
      <c r="C92" s="8" t="s">
        <v>18</v>
      </c>
      <c r="D92" s="9">
        <v>264</v>
      </c>
      <c r="E92" s="9">
        <v>171</v>
      </c>
      <c r="F92" s="9">
        <v>5887</v>
      </c>
      <c r="G92" s="9">
        <v>1147</v>
      </c>
      <c r="H92" s="10">
        <f>SUM(D92:G92)</f>
        <v>7469</v>
      </c>
    </row>
    <row r="93" spans="2:8" x14ac:dyDescent="0.25">
      <c r="B93" s="44"/>
      <c r="C93" s="8" t="s">
        <v>19</v>
      </c>
      <c r="D93" s="11">
        <v>0.78787878787878785</v>
      </c>
      <c r="E93" s="11">
        <v>0.75438596491228072</v>
      </c>
      <c r="F93" s="11">
        <v>0.8287752675386445</v>
      </c>
      <c r="G93" s="11">
        <v>0.85876198779424584</v>
      </c>
      <c r="H93" s="11">
        <f t="shared" ref="E93:H93" si="22">IFERROR((H91/H92),0)</f>
        <v>0.83023162404605699</v>
      </c>
    </row>
    <row r="94" spans="2:8" x14ac:dyDescent="0.25">
      <c r="B94" s="42" t="s">
        <v>75</v>
      </c>
      <c r="C94" s="8" t="s">
        <v>17</v>
      </c>
      <c r="D94" s="9">
        <v>378</v>
      </c>
      <c r="E94" s="9">
        <v>762</v>
      </c>
      <c r="F94" s="9">
        <v>3271</v>
      </c>
      <c r="G94" s="9">
        <v>743</v>
      </c>
      <c r="H94" s="10">
        <f>SUM(D94:G94)</f>
        <v>5154</v>
      </c>
    </row>
    <row r="95" spans="2:8" x14ac:dyDescent="0.25">
      <c r="B95" s="43"/>
      <c r="C95" s="8" t="s">
        <v>18</v>
      </c>
      <c r="D95" s="9">
        <v>472</v>
      </c>
      <c r="E95" s="9">
        <v>909</v>
      </c>
      <c r="F95" s="9">
        <v>3827</v>
      </c>
      <c r="G95" s="9">
        <v>860</v>
      </c>
      <c r="H95" s="10">
        <f>SUM(D95:G95)</f>
        <v>6068</v>
      </c>
    </row>
    <row r="96" spans="2:8" x14ac:dyDescent="0.25">
      <c r="B96" s="44"/>
      <c r="C96" s="8" t="s">
        <v>19</v>
      </c>
      <c r="D96" s="11">
        <v>0.80084745762711862</v>
      </c>
      <c r="E96" s="11">
        <v>0.83828382838283833</v>
      </c>
      <c r="F96" s="11">
        <v>0.85471648811079171</v>
      </c>
      <c r="G96" s="11">
        <v>0.86395348837209307</v>
      </c>
      <c r="H96" s="11">
        <f t="shared" ref="E96:H96" si="23">IFERROR((H94/H95),0)</f>
        <v>0.84937376400791031</v>
      </c>
    </row>
    <row r="97" spans="2:8" x14ac:dyDescent="0.25">
      <c r="B97" s="42" t="s">
        <v>76</v>
      </c>
      <c r="C97" s="8" t="s">
        <v>17</v>
      </c>
      <c r="D97" s="9">
        <v>209</v>
      </c>
      <c r="E97" s="9">
        <v>354</v>
      </c>
      <c r="F97" s="9">
        <v>3088</v>
      </c>
      <c r="G97" s="9">
        <v>623</v>
      </c>
      <c r="H97" s="10">
        <f>SUM(D97:G97)</f>
        <v>4274</v>
      </c>
    </row>
    <row r="98" spans="2:8" x14ac:dyDescent="0.25">
      <c r="B98" s="43"/>
      <c r="C98" s="8" t="s">
        <v>18</v>
      </c>
      <c r="D98" s="9">
        <v>258</v>
      </c>
      <c r="E98" s="9">
        <v>440</v>
      </c>
      <c r="F98" s="9">
        <v>3656</v>
      </c>
      <c r="G98" s="9">
        <v>691</v>
      </c>
      <c r="H98" s="10">
        <f>SUM(D98:G98)</f>
        <v>5045</v>
      </c>
    </row>
    <row r="99" spans="2:8" x14ac:dyDescent="0.25">
      <c r="B99" s="44"/>
      <c r="C99" s="8" t="s">
        <v>19</v>
      </c>
      <c r="D99" s="11">
        <v>0.81007751937984496</v>
      </c>
      <c r="E99" s="11">
        <v>0.80454545454545456</v>
      </c>
      <c r="F99" s="11">
        <v>0.84463894967177244</v>
      </c>
      <c r="G99" s="11">
        <v>0.90159189580318377</v>
      </c>
      <c r="H99" s="11">
        <f t="shared" ref="E99:H99" si="24">IFERROR((H97/H98),0)</f>
        <v>0.84717542120911793</v>
      </c>
    </row>
    <row r="100" spans="2:8" x14ac:dyDescent="0.25">
      <c r="B100" s="42" t="s">
        <v>77</v>
      </c>
      <c r="C100" s="8" t="s">
        <v>17</v>
      </c>
      <c r="D100" s="9">
        <v>105</v>
      </c>
      <c r="E100" s="9">
        <v>185</v>
      </c>
      <c r="F100" s="9">
        <v>2308</v>
      </c>
      <c r="G100" s="9">
        <v>471</v>
      </c>
      <c r="H100" s="10">
        <f>SUM(D100:G100)</f>
        <v>3069</v>
      </c>
    </row>
    <row r="101" spans="2:8" x14ac:dyDescent="0.25">
      <c r="B101" s="43"/>
      <c r="C101" s="8" t="s">
        <v>18</v>
      </c>
      <c r="D101" s="9">
        <v>154</v>
      </c>
      <c r="E101" s="9">
        <v>263</v>
      </c>
      <c r="F101" s="9">
        <v>2974</v>
      </c>
      <c r="G101" s="9">
        <v>570</v>
      </c>
      <c r="H101" s="10">
        <f>SUM(D101:G101)</f>
        <v>3961</v>
      </c>
    </row>
    <row r="102" spans="2:8" x14ac:dyDescent="0.25">
      <c r="B102" s="44"/>
      <c r="C102" s="8" t="s">
        <v>19</v>
      </c>
      <c r="D102" s="11">
        <v>0.68181818181818177</v>
      </c>
      <c r="E102" s="11">
        <v>0.70342205323193918</v>
      </c>
      <c r="F102" s="11">
        <v>0.77605917955615333</v>
      </c>
      <c r="G102" s="11">
        <v>0.82631578947368423</v>
      </c>
      <c r="H102" s="11">
        <f t="shared" ref="E102:H102" si="25">IFERROR((H100/H101),0)</f>
        <v>0.77480434233779349</v>
      </c>
    </row>
    <row r="103" spans="2:8" x14ac:dyDescent="0.25">
      <c r="B103" s="42" t="s">
        <v>78</v>
      </c>
      <c r="C103" s="8" t="s">
        <v>17</v>
      </c>
      <c r="D103" s="9">
        <v>64</v>
      </c>
      <c r="E103" s="9">
        <v>31</v>
      </c>
      <c r="F103" s="9">
        <v>1515</v>
      </c>
      <c r="G103" s="9">
        <v>380</v>
      </c>
      <c r="H103" s="10">
        <f>SUM(D103:G103)</f>
        <v>1990</v>
      </c>
    </row>
    <row r="104" spans="2:8" x14ac:dyDescent="0.25">
      <c r="B104" s="43"/>
      <c r="C104" s="8" t="s">
        <v>18</v>
      </c>
      <c r="D104" s="9">
        <v>80</v>
      </c>
      <c r="E104" s="9">
        <v>36</v>
      </c>
      <c r="F104" s="9">
        <v>1754</v>
      </c>
      <c r="G104" s="9">
        <v>409</v>
      </c>
      <c r="H104" s="10">
        <f>SUM(D104:G104)</f>
        <v>2279</v>
      </c>
    </row>
    <row r="105" spans="2:8" x14ac:dyDescent="0.25">
      <c r="B105" s="44"/>
      <c r="C105" s="8" t="s">
        <v>19</v>
      </c>
      <c r="D105" s="11">
        <v>0.8</v>
      </c>
      <c r="E105" s="11">
        <v>0.86111111111111116</v>
      </c>
      <c r="F105" s="11">
        <v>0.86374002280501705</v>
      </c>
      <c r="G105" s="11">
        <v>0.92909535452322733</v>
      </c>
      <c r="H105" s="11">
        <f t="shared" ref="E105:H105" si="26">IFERROR((H103/H104),0)</f>
        <v>0.87318999561211053</v>
      </c>
    </row>
    <row r="106" spans="2:8" x14ac:dyDescent="0.25">
      <c r="B106" s="42" t="s">
        <v>79</v>
      </c>
      <c r="C106" s="8" t="s">
        <v>17</v>
      </c>
      <c r="D106" s="9">
        <v>149</v>
      </c>
      <c r="E106" s="9">
        <v>45</v>
      </c>
      <c r="F106" s="9">
        <v>3463</v>
      </c>
      <c r="G106" s="9">
        <v>568</v>
      </c>
      <c r="H106" s="10">
        <f>SUM(D106:G106)</f>
        <v>4225</v>
      </c>
    </row>
    <row r="107" spans="2:8" x14ac:dyDescent="0.25">
      <c r="B107" s="43"/>
      <c r="C107" s="8" t="s">
        <v>18</v>
      </c>
      <c r="D107" s="9">
        <v>162</v>
      </c>
      <c r="E107" s="9">
        <v>49</v>
      </c>
      <c r="F107" s="9">
        <v>3747</v>
      </c>
      <c r="G107" s="9">
        <v>598</v>
      </c>
      <c r="H107" s="10">
        <f>SUM(D107:G107)</f>
        <v>4556</v>
      </c>
    </row>
    <row r="108" spans="2:8" x14ac:dyDescent="0.25">
      <c r="B108" s="44"/>
      <c r="C108" s="8" t="s">
        <v>19</v>
      </c>
      <c r="D108" s="11">
        <v>0.91975308641975306</v>
      </c>
      <c r="E108" s="11">
        <v>0.91836734693877553</v>
      </c>
      <c r="F108" s="11">
        <v>0.9242060314918602</v>
      </c>
      <c r="G108" s="11">
        <v>0.94983277591973247</v>
      </c>
      <c r="H108" s="11">
        <f t="shared" ref="E108:H108" si="27">IFERROR((H106/H107),0)</f>
        <v>0.92734855136084282</v>
      </c>
    </row>
    <row r="109" spans="2:8" x14ac:dyDescent="0.25">
      <c r="B109" s="42" t="s">
        <v>80</v>
      </c>
      <c r="C109" s="8" t="s">
        <v>17</v>
      </c>
      <c r="D109" s="9">
        <v>19</v>
      </c>
      <c r="E109" s="9">
        <v>20</v>
      </c>
      <c r="F109" s="9">
        <v>2122</v>
      </c>
      <c r="G109" s="9">
        <v>294</v>
      </c>
      <c r="H109" s="10">
        <f>SUM(D109:G109)</f>
        <v>2455</v>
      </c>
    </row>
    <row r="110" spans="2:8" x14ac:dyDescent="0.25">
      <c r="B110" s="43"/>
      <c r="C110" s="8" t="s">
        <v>18</v>
      </c>
      <c r="D110" s="9">
        <v>19</v>
      </c>
      <c r="E110" s="9">
        <v>21</v>
      </c>
      <c r="F110" s="9">
        <v>2229</v>
      </c>
      <c r="G110" s="9">
        <v>298</v>
      </c>
      <c r="H110" s="10">
        <f>SUM(D110:G110)</f>
        <v>2567</v>
      </c>
    </row>
    <row r="111" spans="2:8" x14ac:dyDescent="0.25">
      <c r="B111" s="44"/>
      <c r="C111" s="8" t="s">
        <v>19</v>
      </c>
      <c r="D111" s="11">
        <v>1</v>
      </c>
      <c r="E111" s="11">
        <v>0.95238095238095233</v>
      </c>
      <c r="F111" s="11">
        <v>0.9519964109466128</v>
      </c>
      <c r="G111" s="11">
        <v>0.98657718120805371</v>
      </c>
      <c r="H111" s="11">
        <f t="shared" ref="E111:H111" si="28">IFERROR((H109/H110),0)</f>
        <v>0.95636930268796261</v>
      </c>
    </row>
    <row r="112" spans="2:8" x14ac:dyDescent="0.25">
      <c r="B112" s="42" t="s">
        <v>81</v>
      </c>
      <c r="C112" s="8" t="s">
        <v>17</v>
      </c>
      <c r="D112" s="9">
        <v>91</v>
      </c>
      <c r="E112" s="9">
        <v>64</v>
      </c>
      <c r="F112" s="9">
        <v>4956</v>
      </c>
      <c r="G112" s="9">
        <v>600</v>
      </c>
      <c r="H112" s="10">
        <f>SUM(D112:G112)</f>
        <v>5711</v>
      </c>
    </row>
    <row r="113" spans="2:10" x14ac:dyDescent="0.25">
      <c r="B113" s="43"/>
      <c r="C113" s="8" t="s">
        <v>18</v>
      </c>
      <c r="D113" s="9">
        <v>106</v>
      </c>
      <c r="E113" s="9">
        <v>82</v>
      </c>
      <c r="F113" s="9">
        <v>5220</v>
      </c>
      <c r="G113" s="9">
        <v>623</v>
      </c>
      <c r="H113" s="10">
        <f>SUM(D113:G113)</f>
        <v>6031</v>
      </c>
    </row>
    <row r="114" spans="2:10" x14ac:dyDescent="0.25">
      <c r="B114" s="44"/>
      <c r="C114" s="8" t="s">
        <v>19</v>
      </c>
      <c r="D114" s="11">
        <v>0.85849056603773588</v>
      </c>
      <c r="E114" s="11">
        <v>0.78048780487804881</v>
      </c>
      <c r="F114" s="11">
        <v>0.94942528735632181</v>
      </c>
      <c r="G114" s="11">
        <v>0.96308186195826651</v>
      </c>
      <c r="H114" s="11">
        <f t="shared" ref="E114:H114" si="29">IFERROR((H112/H113),0)</f>
        <v>0.94694080583651141</v>
      </c>
    </row>
    <row r="115" spans="2:10" x14ac:dyDescent="0.25">
      <c r="B115" s="42" t="s">
        <v>82</v>
      </c>
      <c r="C115" s="8" t="s">
        <v>17</v>
      </c>
      <c r="D115" s="9">
        <v>66</v>
      </c>
      <c r="E115" s="9">
        <v>30</v>
      </c>
      <c r="F115" s="9">
        <v>1024</v>
      </c>
      <c r="G115" s="9">
        <v>337</v>
      </c>
      <c r="H115" s="10">
        <f>SUM(D115:G115)</f>
        <v>1457</v>
      </c>
    </row>
    <row r="116" spans="2:10" x14ac:dyDescent="0.25">
      <c r="B116" s="43"/>
      <c r="C116" s="8" t="s">
        <v>18</v>
      </c>
      <c r="D116" s="9">
        <v>86</v>
      </c>
      <c r="E116" s="9">
        <v>41</v>
      </c>
      <c r="F116" s="9">
        <v>1390</v>
      </c>
      <c r="G116" s="9">
        <v>483</v>
      </c>
      <c r="H116" s="10">
        <f>SUM(D116:G116)</f>
        <v>2000</v>
      </c>
    </row>
    <row r="117" spans="2:10" x14ac:dyDescent="0.25">
      <c r="B117" s="44"/>
      <c r="C117" s="8" t="s">
        <v>19</v>
      </c>
      <c r="D117" s="11">
        <v>0.76744186046511631</v>
      </c>
      <c r="E117" s="11">
        <v>0.73170731707317072</v>
      </c>
      <c r="F117" s="11">
        <v>0.7366906474820144</v>
      </c>
      <c r="G117" s="11">
        <v>0.6977225672877847</v>
      </c>
      <c r="H117" s="11">
        <f t="shared" ref="E117:H117" si="30">IFERROR((H115/H116),0)</f>
        <v>0.72850000000000004</v>
      </c>
    </row>
    <row r="118" spans="2:10" x14ac:dyDescent="0.25">
      <c r="B118" s="70" t="s">
        <v>53</v>
      </c>
      <c r="C118" s="12" t="s">
        <v>17</v>
      </c>
      <c r="D118" s="10">
        <f>D13+D16+D19+D22+D25+D28+D31+D34+D37+D40+D43+D46+D49+D52+D55+D58+D64+D79+D82+D85+D88+D91+D94+D97+D100+D103+D106+D109+D112+D115+D67+D70+D73+D76+D61</f>
        <v>5505</v>
      </c>
      <c r="E118" s="10">
        <f t="shared" ref="D118:G119" si="31">E13+E16+E19+E22+E25+E28+E31+E34+E37+E40+E43+E46+E49+E52+E55+E58+E64+E79+E82+E85+E88+E91+E94+E97+E100+E103+E106+E109+E112+E115+E67+E70+E73+E76+E61</f>
        <v>6859</v>
      </c>
      <c r="F118" s="10">
        <f t="shared" si="31"/>
        <v>109387</v>
      </c>
      <c r="G118" s="10">
        <f t="shared" si="31"/>
        <v>27244</v>
      </c>
      <c r="H118" s="10">
        <f>H13+H16+H19+H22+H25+H28+H31+H34+H37+H40+H43+H46+H49+H52+H55+H58+H64+H79+H82+H85+H88+H91+H94+H97+H100+H103+H106+H109+H112+H115+H67+H70+H73+H76+H61</f>
        <v>148995</v>
      </c>
    </row>
    <row r="119" spans="2:10" x14ac:dyDescent="0.25">
      <c r="B119" s="70"/>
      <c r="C119" s="12" t="s">
        <v>18</v>
      </c>
      <c r="D119" s="10">
        <f t="shared" si="31"/>
        <v>7315</v>
      </c>
      <c r="E119" s="10">
        <f t="shared" si="31"/>
        <v>9639</v>
      </c>
      <c r="F119" s="10">
        <f t="shared" si="31"/>
        <v>133410</v>
      </c>
      <c r="G119" s="10">
        <f t="shared" si="31"/>
        <v>30281</v>
      </c>
      <c r="H119" s="10">
        <f>H14+H17+H20+H23+H26+H29+H32+H35+H38+H41+H44+H47+H50+H53+H56+H59+H65+H80+H83+H86+H89+H92+H95+H98+H101+H104+H107+H110+H113+H116+H68+H71+H74+H77+H62</f>
        <v>180645</v>
      </c>
    </row>
    <row r="120" spans="2:10" x14ac:dyDescent="0.25">
      <c r="B120" s="70"/>
      <c r="C120" s="12" t="s">
        <v>19</v>
      </c>
      <c r="D120" s="13">
        <f>IFERROR((D118/D119),0)</f>
        <v>0.75256322624743677</v>
      </c>
      <c r="E120" s="13">
        <f t="shared" ref="E120:H120" si="32">IFERROR((E118/E119),0)</f>
        <v>0.7115883390393194</v>
      </c>
      <c r="F120" s="13">
        <f t="shared" si="32"/>
        <v>0.81993103965219993</v>
      </c>
      <c r="G120" s="13">
        <f t="shared" si="32"/>
        <v>0.89970608632475813</v>
      </c>
      <c r="H120" s="40">
        <f t="shared" si="32"/>
        <v>0.82479448642364861</v>
      </c>
    </row>
    <row r="122" spans="2:10" x14ac:dyDescent="0.25">
      <c r="J122" t="s">
        <v>133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H46" sqref="H46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5" t="s">
        <v>21</v>
      </c>
      <c r="C2" s="65"/>
      <c r="D2" s="65"/>
      <c r="E2" s="65"/>
    </row>
    <row r="3" spans="2:5" ht="15" x14ac:dyDescent="0.2">
      <c r="B3" s="66" t="s">
        <v>22</v>
      </c>
      <c r="C3" s="66"/>
      <c r="D3" s="66"/>
      <c r="E3" s="66"/>
    </row>
    <row r="4" spans="2:5" ht="15" x14ac:dyDescent="0.25">
      <c r="B4" s="65" t="s">
        <v>1</v>
      </c>
      <c r="C4" s="65"/>
      <c r="D4" s="65"/>
      <c r="E4" s="65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88</v>
      </c>
    </row>
    <row r="7" spans="2:5" ht="15" x14ac:dyDescent="0.25">
      <c r="B7" s="25" t="s">
        <v>3</v>
      </c>
      <c r="C7" s="59">
        <v>2017</v>
      </c>
    </row>
    <row r="8" spans="2:5" ht="15" x14ac:dyDescent="0.25">
      <c r="B8" s="25" t="s">
        <v>4</v>
      </c>
      <c r="C8" t="s">
        <v>132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1" t="s">
        <v>24</v>
      </c>
      <c r="D10" s="71"/>
      <c r="E10" s="71"/>
    </row>
    <row r="11" spans="2:5" x14ac:dyDescent="0.2">
      <c r="C11" s="71"/>
      <c r="D11" s="71"/>
      <c r="E11" s="71"/>
    </row>
    <row r="13" spans="2:5" ht="43.5" customHeight="1" x14ac:dyDescent="0.2">
      <c r="B13" s="61" t="s">
        <v>9</v>
      </c>
      <c r="C13" s="28" t="s">
        <v>25</v>
      </c>
      <c r="D13" s="28" t="s">
        <v>26</v>
      </c>
      <c r="E13" s="61" t="s">
        <v>27</v>
      </c>
    </row>
    <row r="14" spans="2:5" x14ac:dyDescent="0.2">
      <c r="B14" s="29" t="s">
        <v>54</v>
      </c>
      <c r="C14" s="30">
        <v>103</v>
      </c>
      <c r="D14" s="30">
        <v>6617</v>
      </c>
      <c r="E14" s="31">
        <f t="shared" ref="E14:E49" si="0">IFERROR((C14/D14),0)</f>
        <v>1.5565966450052895E-2</v>
      </c>
    </row>
    <row r="15" spans="2:5" x14ac:dyDescent="0.2">
      <c r="B15" s="29" t="s">
        <v>55</v>
      </c>
      <c r="C15" s="30">
        <v>267</v>
      </c>
      <c r="D15" s="30">
        <v>14242</v>
      </c>
      <c r="E15" s="31">
        <f t="shared" si="0"/>
        <v>1.8747366942845105E-2</v>
      </c>
    </row>
    <row r="16" spans="2:5" x14ac:dyDescent="0.2">
      <c r="B16" s="29" t="s">
        <v>56</v>
      </c>
      <c r="C16" s="30">
        <v>79</v>
      </c>
      <c r="D16" s="30">
        <v>3922</v>
      </c>
      <c r="E16" s="31">
        <f t="shared" si="0"/>
        <v>2.0142784293727688E-2</v>
      </c>
    </row>
    <row r="17" spans="2:5" x14ac:dyDescent="0.2">
      <c r="B17" s="29" t="s">
        <v>57</v>
      </c>
      <c r="C17" s="30">
        <v>63</v>
      </c>
      <c r="D17" s="30">
        <v>7206</v>
      </c>
      <c r="E17" s="31">
        <f t="shared" si="0"/>
        <v>8.7427144046627811E-3</v>
      </c>
    </row>
    <row r="18" spans="2:5" x14ac:dyDescent="0.2">
      <c r="B18" s="29" t="s">
        <v>58</v>
      </c>
      <c r="C18" s="30">
        <v>58</v>
      </c>
      <c r="D18" s="30">
        <v>4490</v>
      </c>
      <c r="E18" s="31">
        <f t="shared" si="0"/>
        <v>1.2917594654788419E-2</v>
      </c>
    </row>
    <row r="19" spans="2:5" x14ac:dyDescent="0.2">
      <c r="B19" s="29" t="s">
        <v>59</v>
      </c>
      <c r="C19" s="30">
        <v>17</v>
      </c>
      <c r="D19" s="30">
        <v>6573</v>
      </c>
      <c r="E19" s="31">
        <f t="shared" si="0"/>
        <v>2.5863380495968354E-3</v>
      </c>
    </row>
    <row r="20" spans="2:5" x14ac:dyDescent="0.2">
      <c r="B20" s="29" t="s">
        <v>60</v>
      </c>
      <c r="C20" s="30">
        <v>107</v>
      </c>
      <c r="D20" s="30">
        <v>4636</v>
      </c>
      <c r="E20" s="31">
        <f t="shared" si="0"/>
        <v>2.3080241587575497E-2</v>
      </c>
    </row>
    <row r="21" spans="2:5" x14ac:dyDescent="0.2">
      <c r="B21" s="29" t="s">
        <v>61</v>
      </c>
      <c r="C21" s="30">
        <v>137</v>
      </c>
      <c r="D21" s="30">
        <v>3090</v>
      </c>
      <c r="E21" s="31">
        <f t="shared" si="0"/>
        <v>4.4336569579288027E-2</v>
      </c>
    </row>
    <row r="22" spans="2:5" x14ac:dyDescent="0.2">
      <c r="B22" s="29" t="s">
        <v>62</v>
      </c>
      <c r="C22" s="30">
        <v>28</v>
      </c>
      <c r="D22" s="30">
        <v>2572</v>
      </c>
      <c r="E22" s="31">
        <f t="shared" si="0"/>
        <v>1.088646967340591E-2</v>
      </c>
    </row>
    <row r="23" spans="2:5" x14ac:dyDescent="0.2">
      <c r="B23" s="29" t="s">
        <v>63</v>
      </c>
      <c r="C23" s="30">
        <v>153</v>
      </c>
      <c r="D23" s="30">
        <v>4000</v>
      </c>
      <c r="E23" s="31">
        <f t="shared" si="0"/>
        <v>3.8249999999999999E-2</v>
      </c>
    </row>
    <row r="24" spans="2:5" x14ac:dyDescent="0.2">
      <c r="B24" s="29" t="s">
        <v>64</v>
      </c>
      <c r="C24" s="30">
        <v>21</v>
      </c>
      <c r="D24" s="30">
        <v>4065</v>
      </c>
      <c r="E24" s="31">
        <f t="shared" si="0"/>
        <v>5.1660516605166054E-3</v>
      </c>
    </row>
    <row r="25" spans="2:5" x14ac:dyDescent="0.2">
      <c r="B25" s="29" t="s">
        <v>65</v>
      </c>
      <c r="C25" s="30">
        <v>8</v>
      </c>
      <c r="D25" s="30">
        <v>1572</v>
      </c>
      <c r="E25" s="31">
        <f t="shared" si="0"/>
        <v>5.0890585241730284E-3</v>
      </c>
    </row>
    <row r="26" spans="2:5" x14ac:dyDescent="0.2">
      <c r="B26" s="29" t="s">
        <v>66</v>
      </c>
      <c r="C26" s="30">
        <v>7</v>
      </c>
      <c r="D26" s="30">
        <v>2349</v>
      </c>
      <c r="E26" s="31">
        <f t="shared" si="0"/>
        <v>2.9799914857386121E-3</v>
      </c>
    </row>
    <row r="27" spans="2:5" x14ac:dyDescent="0.2">
      <c r="B27" s="29" t="s">
        <v>67</v>
      </c>
      <c r="C27" s="30">
        <v>35</v>
      </c>
      <c r="D27" s="30">
        <v>2421</v>
      </c>
      <c r="E27" s="31">
        <f t="shared" si="0"/>
        <v>1.4456836018174308E-2</v>
      </c>
    </row>
    <row r="28" spans="2:5" x14ac:dyDescent="0.2">
      <c r="B28" s="29" t="s">
        <v>68</v>
      </c>
      <c r="C28" s="30">
        <v>78</v>
      </c>
      <c r="D28" s="30">
        <v>3925</v>
      </c>
      <c r="E28" s="31">
        <f t="shared" si="0"/>
        <v>1.9872611464968153E-2</v>
      </c>
    </row>
    <row r="29" spans="2:5" x14ac:dyDescent="0.2">
      <c r="B29" s="29" t="s">
        <v>95</v>
      </c>
      <c r="C29" s="30">
        <v>69</v>
      </c>
      <c r="D29" s="30">
        <v>5694</v>
      </c>
      <c r="E29" s="31">
        <f t="shared" si="0"/>
        <v>1.2118018967334035E-2</v>
      </c>
    </row>
    <row r="30" spans="2:5" x14ac:dyDescent="0.2">
      <c r="B30" s="29" t="s">
        <v>92</v>
      </c>
      <c r="C30" s="30">
        <v>355</v>
      </c>
      <c r="D30" s="30">
        <v>11654</v>
      </c>
      <c r="E30" s="31">
        <f t="shared" si="0"/>
        <v>3.0461644070705337E-2</v>
      </c>
    </row>
    <row r="31" spans="2:5" x14ac:dyDescent="0.2">
      <c r="B31" s="29" t="s">
        <v>69</v>
      </c>
      <c r="C31" s="30">
        <v>83</v>
      </c>
      <c r="D31" s="30">
        <v>3378</v>
      </c>
      <c r="E31" s="31">
        <f t="shared" si="0"/>
        <v>2.4570751924215511E-2</v>
      </c>
    </row>
    <row r="32" spans="2:5" x14ac:dyDescent="0.2">
      <c r="B32" s="29" t="s">
        <v>89</v>
      </c>
      <c r="C32" s="30">
        <v>224</v>
      </c>
      <c r="D32" s="30">
        <v>6780</v>
      </c>
      <c r="E32" s="31">
        <f t="shared" si="0"/>
        <v>3.303834808259587E-2</v>
      </c>
    </row>
    <row r="33" spans="2:5" x14ac:dyDescent="0.2">
      <c r="B33" s="29" t="s">
        <v>91</v>
      </c>
      <c r="C33" s="30">
        <v>652</v>
      </c>
      <c r="D33" s="30">
        <v>15271</v>
      </c>
      <c r="E33" s="31">
        <f t="shared" si="0"/>
        <v>4.2695304826141055E-2</v>
      </c>
    </row>
    <row r="34" spans="2:5" x14ac:dyDescent="0.2">
      <c r="B34" s="29" t="s">
        <v>94</v>
      </c>
      <c r="C34" s="30">
        <v>144</v>
      </c>
      <c r="D34" s="30">
        <v>5508</v>
      </c>
      <c r="E34" s="31">
        <f t="shared" si="0"/>
        <v>2.6143790849673203E-2</v>
      </c>
    </row>
    <row r="35" spans="2:5" x14ac:dyDescent="0.2">
      <c r="B35" s="29" t="s">
        <v>93</v>
      </c>
      <c r="C35" s="30">
        <v>110</v>
      </c>
      <c r="D35" s="30">
        <v>3846</v>
      </c>
      <c r="E35" s="31">
        <f t="shared" si="0"/>
        <v>2.860114404576183E-2</v>
      </c>
    </row>
    <row r="36" spans="2:5" x14ac:dyDescent="0.2">
      <c r="B36" s="29" t="s">
        <v>70</v>
      </c>
      <c r="C36" s="30">
        <v>8</v>
      </c>
      <c r="D36" s="30">
        <v>2025</v>
      </c>
      <c r="E36" s="31">
        <f t="shared" si="0"/>
        <v>3.9506172839506174E-3</v>
      </c>
    </row>
    <row r="37" spans="2:5" x14ac:dyDescent="0.2">
      <c r="B37" s="29" t="s">
        <v>71</v>
      </c>
      <c r="C37" s="30">
        <v>86</v>
      </c>
      <c r="D37" s="30">
        <v>5354</v>
      </c>
      <c r="E37" s="31">
        <f t="shared" si="0"/>
        <v>1.6062756817332834E-2</v>
      </c>
    </row>
    <row r="38" spans="2:5" x14ac:dyDescent="0.2">
      <c r="B38" s="29" t="s">
        <v>72</v>
      </c>
      <c r="C38" s="30">
        <v>104</v>
      </c>
      <c r="D38" s="30">
        <v>5533</v>
      </c>
      <c r="E38" s="31">
        <f t="shared" si="0"/>
        <v>1.8796313030905475E-2</v>
      </c>
    </row>
    <row r="39" spans="2:5" x14ac:dyDescent="0.2">
      <c r="B39" s="29" t="s">
        <v>73</v>
      </c>
      <c r="C39" s="30">
        <v>53</v>
      </c>
      <c r="D39" s="30">
        <v>3946</v>
      </c>
      <c r="E39" s="31">
        <f t="shared" si="0"/>
        <v>1.3431322858590979E-2</v>
      </c>
    </row>
    <row r="40" spans="2:5" x14ac:dyDescent="0.2">
      <c r="B40" s="29" t="s">
        <v>74</v>
      </c>
      <c r="C40" s="30">
        <v>101</v>
      </c>
      <c r="D40" s="30">
        <v>7469</v>
      </c>
      <c r="E40" s="31">
        <f t="shared" si="0"/>
        <v>1.3522559914312492E-2</v>
      </c>
    </row>
    <row r="41" spans="2:5" x14ac:dyDescent="0.2">
      <c r="B41" s="29" t="s">
        <v>75</v>
      </c>
      <c r="C41" s="30">
        <v>44</v>
      </c>
      <c r="D41" s="30">
        <v>6068</v>
      </c>
      <c r="E41" s="31">
        <f t="shared" si="0"/>
        <v>7.2511535926170073E-3</v>
      </c>
    </row>
    <row r="42" spans="2:5" x14ac:dyDescent="0.2">
      <c r="B42" s="29" t="s">
        <v>76</v>
      </c>
      <c r="C42" s="30">
        <v>87</v>
      </c>
      <c r="D42" s="30">
        <v>5045</v>
      </c>
      <c r="E42" s="31">
        <f t="shared" si="0"/>
        <v>1.7244796828543112E-2</v>
      </c>
    </row>
    <row r="43" spans="2:5" x14ac:dyDescent="0.2">
      <c r="B43" s="29" t="s">
        <v>77</v>
      </c>
      <c r="C43" s="30">
        <v>95</v>
      </c>
      <c r="D43" s="30">
        <v>3961</v>
      </c>
      <c r="E43" s="31">
        <f t="shared" si="0"/>
        <v>2.3983842464024237E-2</v>
      </c>
    </row>
    <row r="44" spans="2:5" x14ac:dyDescent="0.2">
      <c r="B44" s="29" t="s">
        <v>78</v>
      </c>
      <c r="C44" s="30">
        <v>27</v>
      </c>
      <c r="D44" s="30">
        <v>2279</v>
      </c>
      <c r="E44" s="31">
        <f t="shared" si="0"/>
        <v>1.184730144800351E-2</v>
      </c>
    </row>
    <row r="45" spans="2:5" x14ac:dyDescent="0.2">
      <c r="B45" s="29" t="s">
        <v>79</v>
      </c>
      <c r="C45" s="30">
        <v>49</v>
      </c>
      <c r="D45" s="30">
        <v>4556</v>
      </c>
      <c r="E45" s="31">
        <f t="shared" si="0"/>
        <v>1.0755048287971905E-2</v>
      </c>
    </row>
    <row r="46" spans="2:5" x14ac:dyDescent="0.2">
      <c r="B46" s="29" t="s">
        <v>80</v>
      </c>
      <c r="C46" s="30">
        <v>8</v>
      </c>
      <c r="D46" s="30">
        <v>2567</v>
      </c>
      <c r="E46" s="31">
        <f t="shared" si="0"/>
        <v>3.1164783794312427E-3</v>
      </c>
    </row>
    <row r="47" spans="2:5" x14ac:dyDescent="0.2">
      <c r="B47" s="29" t="s">
        <v>81</v>
      </c>
      <c r="C47" s="30">
        <v>65</v>
      </c>
      <c r="D47" s="30">
        <v>6031</v>
      </c>
      <c r="E47" s="31">
        <f t="shared" si="0"/>
        <v>1.077764881445863E-2</v>
      </c>
    </row>
    <row r="48" spans="2:5" x14ac:dyDescent="0.2">
      <c r="B48" s="29" t="s">
        <v>82</v>
      </c>
      <c r="C48" s="30">
        <v>90</v>
      </c>
      <c r="D48" s="30">
        <v>2000</v>
      </c>
      <c r="E48" s="31">
        <f t="shared" si="0"/>
        <v>4.4999999999999998E-2</v>
      </c>
    </row>
    <row r="49" spans="2:5" x14ac:dyDescent="0.2">
      <c r="B49" s="15"/>
      <c r="C49" s="61">
        <f>SUM(C14:C48)</f>
        <v>3615</v>
      </c>
      <c r="D49" s="61">
        <f>SUM(D14:D48)</f>
        <v>180645</v>
      </c>
      <c r="E49" s="32">
        <f t="shared" si="0"/>
        <v>2.0011625010379473E-2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zoomScale="85" zoomScaleNormal="85" workbookViewId="0">
      <selection activeCell="E23" sqref="E23"/>
    </sheetView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65" t="s">
        <v>84</v>
      </c>
      <c r="C2" s="65"/>
      <c r="D2" s="65"/>
      <c r="E2" s="65"/>
    </row>
    <row r="3" spans="2:8" ht="15" customHeight="1" x14ac:dyDescent="0.25">
      <c r="B3" s="72" t="s">
        <v>85</v>
      </c>
      <c r="C3" s="72"/>
      <c r="D3" s="72"/>
      <c r="E3" s="72"/>
    </row>
    <row r="4" spans="2:8" x14ac:dyDescent="0.25">
      <c r="B4" s="65" t="s">
        <v>1</v>
      </c>
      <c r="C4" s="65"/>
      <c r="D4" s="65"/>
      <c r="E4" s="65"/>
    </row>
    <row r="5" spans="2:8" x14ac:dyDescent="0.25">
      <c r="D5" s="2"/>
      <c r="E5" s="2"/>
    </row>
    <row r="6" spans="2:8" x14ac:dyDescent="0.25">
      <c r="B6" s="25" t="s">
        <v>2</v>
      </c>
      <c r="C6" t="s">
        <v>88</v>
      </c>
      <c r="D6" s="26"/>
    </row>
    <row r="7" spans="2:8" x14ac:dyDescent="0.25">
      <c r="B7" s="25" t="s">
        <v>3</v>
      </c>
      <c r="C7" s="46">
        <v>2017</v>
      </c>
      <c r="D7" s="26"/>
    </row>
    <row r="8" spans="2:8" x14ac:dyDescent="0.25">
      <c r="B8" s="25" t="s">
        <v>4</v>
      </c>
      <c r="C8" t="s">
        <v>132</v>
      </c>
      <c r="D8" s="26"/>
    </row>
    <row r="9" spans="2:8" ht="15" customHeight="1" x14ac:dyDescent="0.25">
      <c r="B9" s="25" t="s">
        <v>6</v>
      </c>
      <c r="C9" s="73" t="s">
        <v>30</v>
      </c>
      <c r="D9" s="73"/>
      <c r="E9" s="73"/>
    </row>
    <row r="10" spans="2:8" ht="15" customHeight="1" x14ac:dyDescent="0.25">
      <c r="B10" s="25" t="s">
        <v>5</v>
      </c>
      <c r="C10" s="71" t="s">
        <v>31</v>
      </c>
      <c r="D10" s="71"/>
      <c r="E10" s="71"/>
    </row>
    <row r="11" spans="2:8" x14ac:dyDescent="0.25">
      <c r="B11" s="25"/>
      <c r="C11" s="71"/>
      <c r="D11" s="71"/>
      <c r="E11" s="71"/>
    </row>
    <row r="13" spans="2:8" ht="30" x14ac:dyDescent="0.25">
      <c r="B13" s="53" t="s">
        <v>32</v>
      </c>
      <c r="C13" s="33" t="s">
        <v>33</v>
      </c>
      <c r="D13" s="33" t="s">
        <v>34</v>
      </c>
      <c r="E13" s="6" t="s">
        <v>35</v>
      </c>
    </row>
    <row r="14" spans="2:8" x14ac:dyDescent="0.25">
      <c r="B14" s="38" t="s">
        <v>86</v>
      </c>
      <c r="C14" s="48">
        <v>141</v>
      </c>
      <c r="D14" s="54">
        <v>7331</v>
      </c>
      <c r="E14" s="55">
        <f>IFERROR(C14/D14,"")</f>
        <v>1.923339244305006E-2</v>
      </c>
      <c r="G14" s="56"/>
      <c r="H14" s="34"/>
    </row>
    <row r="15" spans="2:8" x14ac:dyDescent="0.25">
      <c r="B15" s="38" t="s">
        <v>87</v>
      </c>
      <c r="C15" s="48">
        <v>881</v>
      </c>
      <c r="D15" s="54">
        <v>67158</v>
      </c>
      <c r="E15" s="55">
        <f>IFERROR(C15/D15,"")</f>
        <v>1.3118317996366776E-2</v>
      </c>
      <c r="G15" s="56"/>
      <c r="H15" s="34"/>
    </row>
    <row r="16" spans="2:8" x14ac:dyDescent="0.25">
      <c r="B16" s="38" t="s">
        <v>48</v>
      </c>
      <c r="C16" s="48">
        <v>27221</v>
      </c>
      <c r="D16" s="54">
        <v>757212</v>
      </c>
      <c r="E16" s="55">
        <f>IFERROR(C16/D16,"")</f>
        <v>3.5948981262843169E-2</v>
      </c>
      <c r="G16" s="56"/>
      <c r="H16" s="34"/>
    </row>
    <row r="17" spans="2:8" x14ac:dyDescent="0.25">
      <c r="B17" s="16" t="s">
        <v>10</v>
      </c>
      <c r="C17" s="57">
        <f>SUM(C14:C16)</f>
        <v>28243</v>
      </c>
      <c r="D17" s="57">
        <f>SUM(D14:D16)</f>
        <v>831701</v>
      </c>
      <c r="E17" s="58">
        <f>IFERROR(C17/D17,0)</f>
        <v>3.3958117159892796E-2</v>
      </c>
      <c r="H17" s="34"/>
    </row>
    <row r="19" spans="2:8" x14ac:dyDescent="0.25">
      <c r="C19" s="50"/>
    </row>
    <row r="20" spans="2:8" x14ac:dyDescent="0.25">
      <c r="H20" t="s">
        <v>133</v>
      </c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topLeftCell="A4" zoomScale="85" zoomScaleNormal="85" workbookViewId="0">
      <selection activeCell="D17" sqref="D17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5" t="s">
        <v>36</v>
      </c>
      <c r="C2" s="65"/>
      <c r="D2" s="65"/>
      <c r="E2" s="65"/>
    </row>
    <row r="3" spans="2:9" ht="15" customHeight="1" x14ac:dyDescent="0.25">
      <c r="B3" s="72" t="s">
        <v>37</v>
      </c>
      <c r="C3" s="72"/>
      <c r="D3" s="72"/>
      <c r="E3" s="72"/>
    </row>
    <row r="4" spans="2:9" x14ac:dyDescent="0.25">
      <c r="B4" s="65" t="s">
        <v>1</v>
      </c>
      <c r="C4" s="65"/>
      <c r="D4" s="65"/>
      <c r="E4" s="65"/>
    </row>
    <row r="5" spans="2:9" x14ac:dyDescent="0.25">
      <c r="B5" s="60"/>
      <c r="C5" s="60"/>
      <c r="D5" s="60"/>
      <c r="E5" s="60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9">
        <v>2017</v>
      </c>
    </row>
    <row r="8" spans="2:9" x14ac:dyDescent="0.25">
      <c r="B8" t="s">
        <v>4</v>
      </c>
      <c r="C8" t="s">
        <v>132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7" t="s">
        <v>39</v>
      </c>
      <c r="D10" s="67"/>
      <c r="E10" s="67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8">
        <v>1984139</v>
      </c>
      <c r="D13" s="48">
        <v>1984139</v>
      </c>
      <c r="E13" s="49">
        <v>1</v>
      </c>
      <c r="I13" s="51"/>
    </row>
    <row r="14" spans="2:9" x14ac:dyDescent="0.25">
      <c r="B14" s="52">
        <v>102</v>
      </c>
      <c r="C14" s="48">
        <v>8896</v>
      </c>
      <c r="D14" s="48">
        <v>8896</v>
      </c>
      <c r="E14" s="49">
        <v>1</v>
      </c>
      <c r="I14" s="51"/>
    </row>
    <row r="15" spans="2:9" x14ac:dyDescent="0.25">
      <c r="B15" s="52">
        <v>103</v>
      </c>
      <c r="C15" s="48">
        <v>79206</v>
      </c>
      <c r="D15" s="48">
        <v>79206</v>
      </c>
      <c r="E15" s="49">
        <v>1</v>
      </c>
      <c r="I15" s="51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8">
        <v>688840</v>
      </c>
      <c r="D17" s="48">
        <v>757212</v>
      </c>
      <c r="E17" s="49">
        <v>0.90970560424293334</v>
      </c>
    </row>
    <row r="18" spans="2:5" x14ac:dyDescent="0.25">
      <c r="B18" s="52">
        <v>102</v>
      </c>
      <c r="C18" s="48">
        <v>6896</v>
      </c>
      <c r="D18" s="48">
        <v>7331</v>
      </c>
      <c r="E18" s="49">
        <v>0.94066293820761149</v>
      </c>
    </row>
    <row r="19" spans="2:5" x14ac:dyDescent="0.25">
      <c r="B19" s="38">
        <v>103</v>
      </c>
      <c r="C19" s="48">
        <v>63778</v>
      </c>
      <c r="D19" s="48">
        <v>67158</v>
      </c>
      <c r="E19" s="49">
        <v>0.94967092528068142</v>
      </c>
    </row>
    <row r="22" spans="2:5" x14ac:dyDescent="0.25">
      <c r="B22" s="34" t="s">
        <v>131</v>
      </c>
      <c r="C22" s="34"/>
      <c r="D22" s="34"/>
      <c r="E22" s="34"/>
    </row>
    <row r="23" spans="2:5" x14ac:dyDescent="0.25">
      <c r="B23" s="34" t="s">
        <v>83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2017-07-21T16:15:44Z</dcterms:modified>
</cp:coreProperties>
</file>