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525" windowWidth="15120" windowHeight="7320"/>
  </bookViews>
  <sheets>
    <sheet name="Anexo F (CSA)" sheetId="8" r:id="rId1"/>
    <sheet name="Anexo G (TEAP)" sheetId="14" r:id="rId2"/>
    <sheet name="Anexo H (DAP)" sheetId="15" r:id="rId3"/>
    <sheet name="Anexo I (CAT)" sheetId="13" r:id="rId4"/>
    <sheet name="Anexo J (AVH) " sheetId="16" r:id="rId5"/>
  </sheets>
  <calcPr calcId="145621" concurrentCalc="0"/>
</workbook>
</file>

<file path=xl/calcChain.xml><?xml version="1.0" encoding="utf-8"?>
<calcChain xmlns="http://schemas.openxmlformats.org/spreadsheetml/2006/main">
  <c r="C49" i="15" l="1"/>
  <c r="D49" i="15"/>
  <c r="E49" i="15"/>
  <c r="E48" i="15"/>
  <c r="E47" i="15"/>
  <c r="E46" i="15"/>
  <c r="E45" i="15"/>
  <c r="E44" i="15"/>
  <c r="E43" i="15"/>
  <c r="E42" i="15"/>
  <c r="E41" i="15"/>
  <c r="E40" i="15"/>
  <c r="E39" i="15"/>
  <c r="E38" i="15"/>
  <c r="E37" i="15"/>
  <c r="E36" i="15"/>
  <c r="E35" i="15"/>
  <c r="E34" i="15"/>
  <c r="E33" i="15"/>
  <c r="E32" i="15"/>
  <c r="E31" i="15"/>
  <c r="E30" i="15"/>
  <c r="E29" i="15"/>
  <c r="E28" i="15"/>
  <c r="E27" i="15"/>
  <c r="E26" i="15"/>
  <c r="E25" i="15"/>
  <c r="E24" i="15"/>
  <c r="E23" i="15"/>
  <c r="E22" i="15"/>
  <c r="E21" i="15"/>
  <c r="E20" i="15"/>
  <c r="E19" i="15"/>
  <c r="E18" i="15"/>
  <c r="E17" i="15"/>
  <c r="E16" i="15"/>
  <c r="E15" i="15"/>
  <c r="E14" i="15"/>
  <c r="H13" i="14"/>
  <c r="H16" i="14"/>
  <c r="H19" i="14"/>
  <c r="H22" i="14"/>
  <c r="H25" i="14"/>
  <c r="H28" i="14"/>
  <c r="H31" i="14"/>
  <c r="H34" i="14"/>
  <c r="H37" i="14"/>
  <c r="H40" i="14"/>
  <c r="H43" i="14"/>
  <c r="H46" i="14"/>
  <c r="H49" i="14"/>
  <c r="H52" i="14"/>
  <c r="H55" i="14"/>
  <c r="H58" i="14"/>
  <c r="H64" i="14"/>
  <c r="H79" i="14"/>
  <c r="H82" i="14"/>
  <c r="H85" i="14"/>
  <c r="H88" i="14"/>
  <c r="H91" i="14"/>
  <c r="H94" i="14"/>
  <c r="H97" i="14"/>
  <c r="H100" i="14"/>
  <c r="H103" i="14"/>
  <c r="H106" i="14"/>
  <c r="H109" i="14"/>
  <c r="H112" i="14"/>
  <c r="H115" i="14"/>
  <c r="H67" i="14"/>
  <c r="H70" i="14"/>
  <c r="H73" i="14"/>
  <c r="H76" i="14"/>
  <c r="H61" i="14"/>
  <c r="H118" i="14"/>
  <c r="H14" i="14"/>
  <c r="H17" i="14"/>
  <c r="H20" i="14"/>
  <c r="H23" i="14"/>
  <c r="H26" i="14"/>
  <c r="H29" i="14"/>
  <c r="H32" i="14"/>
  <c r="H35" i="14"/>
  <c r="H38" i="14"/>
  <c r="H41" i="14"/>
  <c r="H44" i="14"/>
  <c r="H47" i="14"/>
  <c r="H50" i="14"/>
  <c r="H53" i="14"/>
  <c r="H56" i="14"/>
  <c r="H59" i="14"/>
  <c r="H65" i="14"/>
  <c r="H80" i="14"/>
  <c r="H83" i="14"/>
  <c r="H86" i="14"/>
  <c r="H89" i="14"/>
  <c r="H92" i="14"/>
  <c r="H95" i="14"/>
  <c r="H98" i="14"/>
  <c r="H101" i="14"/>
  <c r="H104" i="14"/>
  <c r="H107" i="14"/>
  <c r="H110" i="14"/>
  <c r="H113" i="14"/>
  <c r="H116" i="14"/>
  <c r="H68" i="14"/>
  <c r="H71" i="14"/>
  <c r="H74" i="14"/>
  <c r="H77" i="14"/>
  <c r="H62" i="14"/>
  <c r="H119" i="14"/>
  <c r="H120" i="14"/>
  <c r="G118" i="14"/>
  <c r="G119" i="14"/>
  <c r="G120" i="14"/>
  <c r="F118" i="14"/>
  <c r="F119" i="14"/>
  <c r="F120" i="14"/>
  <c r="E118" i="14"/>
  <c r="E119" i="14"/>
  <c r="E120" i="14"/>
  <c r="D118" i="14"/>
  <c r="D119" i="14"/>
  <c r="D120" i="14"/>
  <c r="H117" i="14"/>
  <c r="G117" i="14"/>
  <c r="F117" i="14"/>
  <c r="E117" i="14"/>
  <c r="D117" i="14"/>
  <c r="H114" i="14"/>
  <c r="G114" i="14"/>
  <c r="F114" i="14"/>
  <c r="E114" i="14"/>
  <c r="D114" i="14"/>
  <c r="H111" i="14"/>
  <c r="G111" i="14"/>
  <c r="F111" i="14"/>
  <c r="E111" i="14"/>
  <c r="D111" i="14"/>
  <c r="H108" i="14"/>
  <c r="G108" i="14"/>
  <c r="F108" i="14"/>
  <c r="E108" i="14"/>
  <c r="D108" i="14"/>
  <c r="H105" i="14"/>
  <c r="G105" i="14"/>
  <c r="F105" i="14"/>
  <c r="E105" i="14"/>
  <c r="D105" i="14"/>
  <c r="H102" i="14"/>
  <c r="G102" i="14"/>
  <c r="F102" i="14"/>
  <c r="E102" i="14"/>
  <c r="D102" i="14"/>
  <c r="H99" i="14"/>
  <c r="G99" i="14"/>
  <c r="F99" i="14"/>
  <c r="E99" i="14"/>
  <c r="D99" i="14"/>
  <c r="H96" i="14"/>
  <c r="G96" i="14"/>
  <c r="F96" i="14"/>
  <c r="E96" i="14"/>
  <c r="D96" i="14"/>
  <c r="H93" i="14"/>
  <c r="G93" i="14"/>
  <c r="F93" i="14"/>
  <c r="E93" i="14"/>
  <c r="D93" i="14"/>
  <c r="H90" i="14"/>
  <c r="G90" i="14"/>
  <c r="F90" i="14"/>
  <c r="E90" i="14"/>
  <c r="D90" i="14"/>
  <c r="H87" i="14"/>
  <c r="G87" i="14"/>
  <c r="F87" i="14"/>
  <c r="E87" i="14"/>
  <c r="D87" i="14"/>
  <c r="H84" i="14"/>
  <c r="G84" i="14"/>
  <c r="F84" i="14"/>
  <c r="E84" i="14"/>
  <c r="D84" i="14"/>
  <c r="H81" i="14"/>
  <c r="G81" i="14"/>
  <c r="F81" i="14"/>
  <c r="E81" i="14"/>
  <c r="D81" i="14"/>
  <c r="H78" i="14"/>
  <c r="G78" i="14"/>
  <c r="F78" i="14"/>
  <c r="E78" i="14"/>
  <c r="D78" i="14"/>
  <c r="H75" i="14"/>
  <c r="G75" i="14"/>
  <c r="F75" i="14"/>
  <c r="E75" i="14"/>
  <c r="D75" i="14"/>
  <c r="H72" i="14"/>
  <c r="G72" i="14"/>
  <c r="F72" i="14"/>
  <c r="E72" i="14"/>
  <c r="D72" i="14"/>
  <c r="H69" i="14"/>
  <c r="G69" i="14"/>
  <c r="F69" i="14"/>
  <c r="E69" i="14"/>
  <c r="D69" i="14"/>
  <c r="H66" i="14"/>
  <c r="G66" i="14"/>
  <c r="F66" i="14"/>
  <c r="E66" i="14"/>
  <c r="D66" i="14"/>
  <c r="H63" i="14"/>
  <c r="G63" i="14"/>
  <c r="F63" i="14"/>
  <c r="E63" i="14"/>
  <c r="D63" i="14"/>
  <c r="H60" i="14"/>
  <c r="G60" i="14"/>
  <c r="F60" i="14"/>
  <c r="E60" i="14"/>
  <c r="D60" i="14"/>
  <c r="H57" i="14"/>
  <c r="G57" i="14"/>
  <c r="F57" i="14"/>
  <c r="E57" i="14"/>
  <c r="D57" i="14"/>
  <c r="H54" i="14"/>
  <c r="G54" i="14"/>
  <c r="F54" i="14"/>
  <c r="E54" i="14"/>
  <c r="D54" i="14"/>
  <c r="H51" i="14"/>
  <c r="G51" i="14"/>
  <c r="F51" i="14"/>
  <c r="E51" i="14"/>
  <c r="D51" i="14"/>
  <c r="H48" i="14"/>
  <c r="G48" i="14"/>
  <c r="F48" i="14"/>
  <c r="E48" i="14"/>
  <c r="D48" i="14"/>
  <c r="H45" i="14"/>
  <c r="G45" i="14"/>
  <c r="F45" i="14"/>
  <c r="E45" i="14"/>
  <c r="D45" i="14"/>
  <c r="H42" i="14"/>
  <c r="G42" i="14"/>
  <c r="F42" i="14"/>
  <c r="E42" i="14"/>
  <c r="D42" i="14"/>
  <c r="H39" i="14"/>
  <c r="G39" i="14"/>
  <c r="F39" i="14"/>
  <c r="E39" i="14"/>
  <c r="D39" i="14"/>
  <c r="H36" i="14"/>
  <c r="G36" i="14"/>
  <c r="F36" i="14"/>
  <c r="E36" i="14"/>
  <c r="D36" i="14"/>
  <c r="H33" i="14"/>
  <c r="G33" i="14"/>
  <c r="F33" i="14"/>
  <c r="E33" i="14"/>
  <c r="D33" i="14"/>
  <c r="H30" i="14"/>
  <c r="G30" i="14"/>
  <c r="F30" i="14"/>
  <c r="E30" i="14"/>
  <c r="D30" i="14"/>
  <c r="H27" i="14"/>
  <c r="G27" i="14"/>
  <c r="F27" i="14"/>
  <c r="E27" i="14"/>
  <c r="D27" i="14"/>
  <c r="H24" i="14"/>
  <c r="G24" i="14"/>
  <c r="F24" i="14"/>
  <c r="E24" i="14"/>
  <c r="D24" i="14"/>
  <c r="H21" i="14"/>
  <c r="G21" i="14"/>
  <c r="F21" i="14"/>
  <c r="E21" i="14"/>
  <c r="D21" i="14"/>
  <c r="H18" i="14"/>
  <c r="G18" i="14"/>
  <c r="F18" i="14"/>
  <c r="E18" i="14"/>
  <c r="D18" i="14"/>
  <c r="H15" i="14"/>
  <c r="G15" i="14"/>
  <c r="F15" i="14"/>
  <c r="E15" i="14"/>
  <c r="D15" i="14"/>
  <c r="D17" i="13"/>
  <c r="C17" i="13"/>
  <c r="E16" i="13"/>
  <c r="E15" i="13"/>
  <c r="E14" i="13"/>
  <c r="E17" i="13"/>
  <c r="E49" i="8"/>
  <c r="E50" i="8"/>
  <c r="E51" i="8"/>
  <c r="E52" i="8"/>
  <c r="D53" i="8"/>
  <c r="C53" i="8"/>
  <c r="E53" i="8"/>
  <c r="E48" i="8"/>
  <c r="E47" i="8"/>
  <c r="E15" i="8"/>
  <c r="E16" i="8"/>
  <c r="E17" i="8"/>
  <c r="E18" i="8"/>
  <c r="E19" i="8"/>
  <c r="E20" i="8"/>
  <c r="E21" i="8"/>
  <c r="E22" i="8"/>
  <c r="E23" i="8"/>
  <c r="E24" i="8"/>
  <c r="E25" i="8"/>
  <c r="E26" i="8"/>
  <c r="E27" i="8"/>
  <c r="E28" i="8"/>
  <c r="E29" i="8"/>
  <c r="E30" i="8"/>
  <c r="E31" i="8"/>
  <c r="E32" i="8"/>
  <c r="E33" i="8"/>
  <c r="E34" i="8"/>
  <c r="E35" i="8"/>
  <c r="E36" i="8"/>
  <c r="E37" i="8"/>
  <c r="E38" i="8"/>
  <c r="E39" i="8"/>
  <c r="E40" i="8"/>
  <c r="E41" i="8"/>
  <c r="E42" i="8"/>
  <c r="E43" i="8"/>
  <c r="E44" i="8"/>
  <c r="E45" i="8"/>
  <c r="E46" i="8"/>
  <c r="E14" i="8"/>
</calcChain>
</file>

<file path=xl/sharedStrings.xml><?xml version="1.0" encoding="utf-8"?>
<sst xmlns="http://schemas.openxmlformats.org/spreadsheetml/2006/main" count="311" uniqueCount="133">
  <si>
    <t>INDICADOR DE TASA DE CAIDAS DEL SISTEMA DE ATENCIÓN</t>
  </si>
  <si>
    <t>FORMATO DE PRESENTACIÓN EN PÁGINA WEB</t>
  </si>
  <si>
    <t>Empresa:</t>
  </si>
  <si>
    <t>Año:</t>
  </si>
  <si>
    <t xml:space="preserve">Mes: </t>
  </si>
  <si>
    <t>Objetivo:</t>
  </si>
  <si>
    <t>Indicador:</t>
  </si>
  <si>
    <t>TASA DE CAIDAS DEL SISTEMA DE ATENCIÓN (CSA)</t>
  </si>
  <si>
    <t>Medir el porcentaje de horas en que estuvo inoperativo el sistema de atención de la empresa.</t>
  </si>
  <si>
    <t>Oficinas</t>
  </si>
  <si>
    <t xml:space="preserve">Total: </t>
  </si>
  <si>
    <t xml:space="preserve">N° de horas sin sistema de atención al mes  </t>
  </si>
  <si>
    <t xml:space="preserve">N° total de horas de atención al mes </t>
  </si>
  <si>
    <t xml:space="preserve">CSA% </t>
  </si>
  <si>
    <t>INDICADOR TIEMPO DE ESPERA PARA ATENCIÓN PRESENCIAL</t>
  </si>
  <si>
    <t>TIEMPO DE ESPERA PARA ATENCIÓN PRESENCIAL (TEAP)</t>
  </si>
  <si>
    <t>Medir el porcentaje de los usuarios que esperaron menos de 15 minutos.</t>
  </si>
  <si>
    <t>Nº de atenciones con espera menor a 15 min.</t>
  </si>
  <si>
    <t>Nº de atenciones totales</t>
  </si>
  <si>
    <t>% (TEAPij)</t>
  </si>
  <si>
    <t>Bajas</t>
  </si>
  <si>
    <t>ANEXO H</t>
  </si>
  <si>
    <t>INDICADORES DE DESERCIÓN EN ATENCIÓN PERSONAL</t>
  </si>
  <si>
    <t>DESERCIÓN EN ATENCIÓN PRESENCIAL (DAP)</t>
  </si>
  <si>
    <t>Medir el porcentaje de usuarios que desistieron de realizar un trámite.</t>
  </si>
  <si>
    <t>Nº DE USUARIOS QUE DESISTIERON DE LA ATENCIÓN AL MES</t>
  </si>
  <si>
    <t>Nº TOTAL DE USUARIOS ATENDIDOS AL MES</t>
  </si>
  <si>
    <t xml:space="preserve">DAP (%) </t>
  </si>
  <si>
    <t xml:space="preserve">ANEXO F </t>
  </si>
  <si>
    <t xml:space="preserve">ANEXO G </t>
  </si>
  <si>
    <t>CORTE DE LA ATENCIÓN TELEFÓNICA POR LA EMPRESA OPERADORA (CAT)</t>
  </si>
  <si>
    <t>Medir el porcentaje de llamadas que no fueron finalizadas por el usuario (ej. asistente de empresa operadora finalizó la llamada).</t>
  </si>
  <si>
    <t>CANAL DE ATENCIÓN</t>
  </si>
  <si>
    <t>Nº DE LLAMADAS NO FINALIZADAS POR EL USUARIO</t>
  </si>
  <si>
    <t>Nº TOTAL DE LLAMADAS ATENDIDAS</t>
  </si>
  <si>
    <t xml:space="preserve">CAT (%) </t>
  </si>
  <si>
    <t>ANEXO J</t>
  </si>
  <si>
    <t>INDICADOR DE RAPIDEZ EN ATENCIÓN POR VOZ HUMANA</t>
  </si>
  <si>
    <t>RAPIDEZ POR ATENCIÓN EN VOZ HUMANA (AVH)</t>
  </si>
  <si>
    <t>Medir el porcentaje de rapidez de atención por voz humana</t>
  </si>
  <si>
    <t>INDICADOR AVH1</t>
  </si>
  <si>
    <t>Nº DE LLAMADAS CON LA OPCIÓN DE COMUNICACIÓN AL OPERADOR HUMANO SE PRESENTA DENTRO DE LOS PRIMEROS 40 SEGUNDOS</t>
  </si>
  <si>
    <t>Nº TOTAL DE LLAMADAS</t>
  </si>
  <si>
    <t>AVH1 (%)</t>
  </si>
  <si>
    <t>Nº DE LLAMADAS ATENDIDAS POR UN OPERADOR HUMANO DENTRO DE LOS PRIMEROS 20 SEGUNDOS LUEGO DE MARCADA ESTA OPCIÓN</t>
  </si>
  <si>
    <t>Nº TOTAL DE LLAMADAS ATENDIDAS POR UN OPERADOR HUMANO</t>
  </si>
  <si>
    <t>AVH2 (%)</t>
  </si>
  <si>
    <t>INDICADOR AVH2</t>
  </si>
  <si>
    <t>IVR 123</t>
  </si>
  <si>
    <t>IVR 144</t>
  </si>
  <si>
    <t>Reclamos</t>
  </si>
  <si>
    <t>Consultas</t>
  </si>
  <si>
    <t>Altas</t>
  </si>
  <si>
    <t>TOTAL</t>
  </si>
  <si>
    <t>TP_Arequipa</t>
  </si>
  <si>
    <t>TP_Cercado de Lima</t>
  </si>
  <si>
    <t>TP_Chiclayo</t>
  </si>
  <si>
    <t>TP_Chimbote</t>
  </si>
  <si>
    <t>TP_Chincha</t>
  </si>
  <si>
    <t>TP_Chorrillos</t>
  </si>
  <si>
    <t>TP_Cono Norte</t>
  </si>
  <si>
    <t>TP_Cuzco</t>
  </si>
  <si>
    <t>TP_Huacho</t>
  </si>
  <si>
    <t>TP_Huancayo</t>
  </si>
  <si>
    <t>TP_Ica</t>
  </si>
  <si>
    <t>TP_Ilo</t>
  </si>
  <si>
    <t>TP_Juliaca</t>
  </si>
  <si>
    <t>TP_La Molina</t>
  </si>
  <si>
    <t>TP_La Victoria</t>
  </si>
  <si>
    <t>TP_Miraflores</t>
  </si>
  <si>
    <t>TP_Paita</t>
  </si>
  <si>
    <t>TP_Piura</t>
  </si>
  <si>
    <t>TP_Plaza Republica</t>
  </si>
  <si>
    <t>TP_San Borja</t>
  </si>
  <si>
    <t>TP_San Juan de Lurigancho</t>
  </si>
  <si>
    <t>TP_San Juan de Miraflores</t>
  </si>
  <si>
    <t>TP_San Miguel</t>
  </si>
  <si>
    <t>TP_Santa Anita</t>
  </si>
  <si>
    <t>TP_Surco</t>
  </si>
  <si>
    <t>TP_Tacna</t>
  </si>
  <si>
    <t>TP_Talara</t>
  </si>
  <si>
    <t>TP_Trujillo</t>
  </si>
  <si>
    <t>TP_Tumbes</t>
  </si>
  <si>
    <t>** Al no contar con IVR (la atención es directa) en los números 135 y 6117775, no están siendo considerados para el calculo del AVH.</t>
  </si>
  <si>
    <t>ANEXO I</t>
  </si>
  <si>
    <t>INDICADOR DE CORTE DE LA ATENCIÓN TELEFÓNICA POR LA EMPRESA OPERADORAS</t>
  </si>
  <si>
    <t>IVR 102</t>
  </si>
  <si>
    <t>IVR 103</t>
  </si>
  <si>
    <t>ENTEL PERU S.A.</t>
  </si>
  <si>
    <t>TP_NS Jockey Plaza</t>
  </si>
  <si>
    <t>TP_NS Megaplaza</t>
  </si>
  <si>
    <t>TP_NS MegaPlaza</t>
  </si>
  <si>
    <t>TP_Minka2</t>
  </si>
  <si>
    <t>TP_Primavera</t>
  </si>
  <si>
    <t>TP_Open Angamos</t>
  </si>
  <si>
    <t>TP_Larco</t>
  </si>
  <si>
    <t>TP Centro de Lima</t>
  </si>
  <si>
    <t>TP Fiori</t>
  </si>
  <si>
    <t>TP Chorrillos</t>
  </si>
  <si>
    <t>TP Huacho</t>
  </si>
  <si>
    <t>TP La Molina</t>
  </si>
  <si>
    <t>TP La Victoria</t>
  </si>
  <si>
    <t>TP Larco</t>
  </si>
  <si>
    <t>TP Minka2</t>
  </si>
  <si>
    <t>TP Miraflores</t>
  </si>
  <si>
    <t>TP Jockey Plaza</t>
  </si>
  <si>
    <t>TP Mega Plaza</t>
  </si>
  <si>
    <t>TP Open Plaza</t>
  </si>
  <si>
    <t>TP_NS Real Plaza / Primavera</t>
  </si>
  <si>
    <t>TP Plaza Republica</t>
  </si>
  <si>
    <t>TP San Miguel</t>
  </si>
  <si>
    <t>TP Santa Anita</t>
  </si>
  <si>
    <t>TP San Borja</t>
  </si>
  <si>
    <t>TP Surco</t>
  </si>
  <si>
    <t>TP San Juan de Lurigancho</t>
  </si>
  <si>
    <t>TP San Juan de Miraflores</t>
  </si>
  <si>
    <t>TP Arequipa</t>
  </si>
  <si>
    <t>TP Chiclayo</t>
  </si>
  <si>
    <t>TP Chincha</t>
  </si>
  <si>
    <t>TP Chimbote</t>
  </si>
  <si>
    <t>TP Cusco</t>
  </si>
  <si>
    <t>TP Huancayo</t>
  </si>
  <si>
    <t>TP Ica</t>
  </si>
  <si>
    <t>TP Ilo</t>
  </si>
  <si>
    <t>TP Juliaca</t>
  </si>
  <si>
    <t>TP Paita</t>
  </si>
  <si>
    <t>TP Piura</t>
  </si>
  <si>
    <t>TP Tacna</t>
  </si>
  <si>
    <t>TP Trujillo</t>
  </si>
  <si>
    <t>TP Tumbes</t>
  </si>
  <si>
    <t>TP Talara</t>
  </si>
  <si>
    <t>* Se reportan las llamadas atendidas por un agente ingresadas por el 102 (Reclamos)</t>
  </si>
  <si>
    <t>Mayo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</si>
</sst>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0.000%"/>
    <numFmt numFmtId="165" formatCode="0.0%"/>
    <numFmt numFmtId="166" formatCode="_ * #,##0.00_ ;_ * \-#,##0.00_ ;_ * &quot;-&quot;??_ ;_ @_ "/>
    <numFmt numFmtId="167" formatCode="_ * #,##0_ ;_ * \-#,##0_ ;_ * &quot;-&quot;??_ ;_ @_ 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theme="4" tint="0.79998168889431442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9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6" fillId="0" borderId="0"/>
  </cellStyleXfs>
  <cellXfs count="74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/>
    <xf numFmtId="0" fontId="1" fillId="0" borderId="1" xfId="0" applyFont="1" applyBorder="1"/>
    <xf numFmtId="0" fontId="1" fillId="2" borderId="1" xfId="0" applyFont="1" applyFill="1" applyBorder="1"/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10" fontId="0" fillId="0" borderId="1" xfId="1" applyNumberFormat="1" applyFont="1" applyBorder="1" applyAlignment="1">
      <alignment horizontal="center"/>
    </xf>
    <xf numFmtId="0" fontId="5" fillId="0" borderId="1" xfId="0" applyFont="1" applyBorder="1" applyAlignment="1">
      <alignment horizontal="left" vertical="center"/>
    </xf>
    <xf numFmtId="3" fontId="5" fillId="0" borderId="1" xfId="0" applyNumberFormat="1" applyFont="1" applyBorder="1" applyAlignment="1">
      <alignment horizontal="center" vertical="center"/>
    </xf>
    <xf numFmtId="3" fontId="5" fillId="2" borderId="1" xfId="0" applyNumberFormat="1" applyFont="1" applyFill="1" applyBorder="1" applyAlignment="1">
      <alignment horizontal="center" vertical="center"/>
    </xf>
    <xf numFmtId="9" fontId="5" fillId="0" borderId="1" xfId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9" fontId="5" fillId="2" borderId="1" xfId="1" applyFont="1" applyFill="1" applyBorder="1" applyAlignment="1">
      <alignment horizontal="center" vertical="center"/>
    </xf>
    <xf numFmtId="0" fontId="6" fillId="0" borderId="0" xfId="0" applyFont="1"/>
    <xf numFmtId="0" fontId="4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wrapText="1"/>
    </xf>
    <xf numFmtId="2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2" fontId="1" fillId="2" borderId="2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0" fontId="6" fillId="0" borderId="0" xfId="0" applyFont="1" applyAlignment="1"/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Font="1" applyAlignment="1"/>
    <xf numFmtId="0" fontId="4" fillId="2" borderId="1" xfId="0" applyFont="1" applyFill="1" applyBorder="1" applyAlignment="1">
      <alignment horizontal="center" vertical="center" wrapText="1"/>
    </xf>
    <xf numFmtId="0" fontId="6" fillId="0" borderId="1" xfId="0" applyFont="1" applyBorder="1"/>
    <xf numFmtId="0" fontId="6" fillId="0" borderId="1" xfId="0" applyFont="1" applyBorder="1" applyAlignment="1">
      <alignment horizontal="center" vertical="center"/>
    </xf>
    <xf numFmtId="9" fontId="6" fillId="0" borderId="1" xfId="1" applyFont="1" applyBorder="1" applyAlignment="1">
      <alignment horizontal="center"/>
    </xf>
    <xf numFmtId="9" fontId="4" fillId="2" borderId="1" xfId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9" fontId="5" fillId="0" borderId="1" xfId="1" applyNumberFormat="1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4" fillId="0" borderId="4" xfId="0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0" fontId="7" fillId="0" borderId="0" xfId="0" applyFont="1"/>
    <xf numFmtId="0" fontId="0" fillId="0" borderId="0" xfId="0" applyAlignment="1">
      <alignment horizontal="left"/>
    </xf>
    <xf numFmtId="164" fontId="1" fillId="2" borderId="1" xfId="1" applyNumberFormat="1" applyFont="1" applyFill="1" applyBorder="1" applyAlignment="1">
      <alignment horizontal="center"/>
    </xf>
    <xf numFmtId="3" fontId="0" fillId="0" borderId="2" xfId="0" applyNumberFormat="1" applyFill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3" fontId="0" fillId="0" borderId="0" xfId="0" applyNumberFormat="1"/>
    <xf numFmtId="165" fontId="0" fillId="0" borderId="0" xfId="0" applyNumberFormat="1"/>
    <xf numFmtId="0" fontId="1" fillId="0" borderId="4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/>
    </xf>
    <xf numFmtId="10" fontId="0" fillId="0" borderId="1" xfId="1" applyNumberFormat="1" applyFont="1" applyBorder="1" applyAlignment="1">
      <alignment horizontal="center" vertical="center"/>
    </xf>
    <xf numFmtId="167" fontId="0" fillId="0" borderId="0" xfId="2" applyNumberFormat="1" applyFont="1"/>
    <xf numFmtId="3" fontId="1" fillId="2" borderId="2" xfId="2" applyNumberFormat="1" applyFont="1" applyFill="1" applyBorder="1" applyAlignment="1">
      <alignment horizontal="center" vertical="center"/>
    </xf>
    <xf numFmtId="10" fontId="1" fillId="2" borderId="1" xfId="1" applyNumberFormat="1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4" fillId="3" borderId="1" xfId="0" applyFont="1" applyFill="1" applyBorder="1" applyAlignment="1">
      <alignment horizontal="center"/>
    </xf>
    <xf numFmtId="0" fontId="0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Font="1" applyAlignment="1">
      <alignment horizontal="left" wrapText="1"/>
    </xf>
  </cellXfs>
  <cellStyles count="5">
    <cellStyle name="Comma 2" xfId="3"/>
    <cellStyle name="Millares 2" xfId="2"/>
    <cellStyle name="Normal" xfId="0" builtinId="0"/>
    <cellStyle name="Normal 2" xfId="4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53"/>
  <sheetViews>
    <sheetView showGridLines="0" tabSelected="1" zoomScale="85" zoomScaleNormal="85" workbookViewId="0">
      <selection activeCell="C8" sqref="C8"/>
    </sheetView>
  </sheetViews>
  <sheetFormatPr baseColWidth="10" defaultColWidth="9.140625" defaultRowHeight="15" x14ac:dyDescent="0.25"/>
  <cols>
    <col min="1" max="1" width="5.7109375" customWidth="1"/>
    <col min="2" max="2" width="25.85546875" bestFit="1" customWidth="1"/>
    <col min="3" max="3" width="40.28515625" bestFit="1" customWidth="1"/>
    <col min="4" max="4" width="34" bestFit="1" customWidth="1"/>
    <col min="5" max="5" width="14.140625" customWidth="1"/>
  </cols>
  <sheetData>
    <row r="2" spans="2:5" x14ac:dyDescent="0.25">
      <c r="B2" s="65" t="s">
        <v>28</v>
      </c>
      <c r="C2" s="65"/>
      <c r="D2" s="65"/>
      <c r="E2" s="65"/>
    </row>
    <row r="3" spans="2:5" x14ac:dyDescent="0.25">
      <c r="B3" s="66" t="s">
        <v>0</v>
      </c>
      <c r="C3" s="66"/>
      <c r="D3" s="66"/>
      <c r="E3" s="66"/>
    </row>
    <row r="4" spans="2:5" x14ac:dyDescent="0.25">
      <c r="B4" s="65" t="s">
        <v>1</v>
      </c>
      <c r="C4" s="65"/>
      <c r="D4" s="65"/>
      <c r="E4" s="65"/>
    </row>
    <row r="5" spans="2:5" x14ac:dyDescent="0.25">
      <c r="B5" s="17"/>
      <c r="C5" s="17"/>
      <c r="D5" s="17"/>
      <c r="E5" s="17"/>
    </row>
    <row r="6" spans="2:5" x14ac:dyDescent="0.25">
      <c r="B6" t="s">
        <v>2</v>
      </c>
      <c r="C6" t="s">
        <v>88</v>
      </c>
    </row>
    <row r="7" spans="2:5" x14ac:dyDescent="0.25">
      <c r="B7" t="s">
        <v>3</v>
      </c>
      <c r="C7" s="41">
        <v>2017</v>
      </c>
    </row>
    <row r="8" spans="2:5" x14ac:dyDescent="0.25">
      <c r="B8" t="s">
        <v>4</v>
      </c>
      <c r="C8" t="s">
        <v>132</v>
      </c>
    </row>
    <row r="9" spans="2:5" x14ac:dyDescent="0.25">
      <c r="B9" t="s">
        <v>6</v>
      </c>
      <c r="C9" s="63" t="s">
        <v>7</v>
      </c>
      <c r="D9" s="63"/>
    </row>
    <row r="10" spans="2:5" x14ac:dyDescent="0.25">
      <c r="B10" t="s">
        <v>5</v>
      </c>
      <c r="C10" s="64" t="s">
        <v>8</v>
      </c>
      <c r="D10" s="64"/>
    </row>
    <row r="11" spans="2:5" x14ac:dyDescent="0.25">
      <c r="C11" s="64"/>
      <c r="D11" s="64"/>
    </row>
    <row r="13" spans="2:5" x14ac:dyDescent="0.25">
      <c r="B13" s="16" t="s">
        <v>9</v>
      </c>
      <c r="C13" s="39" t="s">
        <v>11</v>
      </c>
      <c r="D13" s="39" t="s">
        <v>12</v>
      </c>
      <c r="E13" s="6" t="s">
        <v>13</v>
      </c>
    </row>
    <row r="14" spans="2:5" x14ac:dyDescent="0.25">
      <c r="B14" s="3" t="s">
        <v>96</v>
      </c>
      <c r="C14" s="20">
        <v>0</v>
      </c>
      <c r="D14" s="21">
        <v>337</v>
      </c>
      <c r="E14" s="7">
        <f>IFERROR(C14/D14,0)</f>
        <v>0</v>
      </c>
    </row>
    <row r="15" spans="2:5" x14ac:dyDescent="0.25">
      <c r="B15" s="3" t="s">
        <v>97</v>
      </c>
      <c r="C15" s="20">
        <v>0</v>
      </c>
      <c r="D15" s="21">
        <v>260</v>
      </c>
      <c r="E15" s="7">
        <f t="shared" ref="E15:E52" si="0">IFERROR(C15/D15,0)</f>
        <v>0</v>
      </c>
    </row>
    <row r="16" spans="2:5" x14ac:dyDescent="0.25">
      <c r="B16" s="3" t="s">
        <v>98</v>
      </c>
      <c r="C16" s="20">
        <v>0</v>
      </c>
      <c r="D16" s="21">
        <v>337</v>
      </c>
      <c r="E16" s="7">
        <f t="shared" si="0"/>
        <v>0</v>
      </c>
    </row>
    <row r="17" spans="2:5" x14ac:dyDescent="0.25">
      <c r="B17" s="3" t="s">
        <v>99</v>
      </c>
      <c r="C17" s="20">
        <v>0</v>
      </c>
      <c r="D17" s="21">
        <v>263.5</v>
      </c>
      <c r="E17" s="7">
        <f t="shared" si="0"/>
        <v>0</v>
      </c>
    </row>
    <row r="18" spans="2:5" x14ac:dyDescent="0.25">
      <c r="B18" s="3" t="s">
        <v>100</v>
      </c>
      <c r="C18" s="20">
        <v>0</v>
      </c>
      <c r="D18" s="21">
        <v>275</v>
      </c>
      <c r="E18" s="7">
        <f t="shared" si="0"/>
        <v>0</v>
      </c>
    </row>
    <row r="19" spans="2:5" x14ac:dyDescent="0.25">
      <c r="B19" s="3" t="s">
        <v>101</v>
      </c>
      <c r="C19" s="20">
        <v>0</v>
      </c>
      <c r="D19" s="21">
        <v>248</v>
      </c>
      <c r="E19" s="7">
        <f t="shared" si="0"/>
        <v>0</v>
      </c>
    </row>
    <row r="20" spans="2:5" x14ac:dyDescent="0.25">
      <c r="B20" s="3" t="s">
        <v>102</v>
      </c>
      <c r="C20" s="20">
        <v>0</v>
      </c>
      <c r="D20" s="21">
        <v>309</v>
      </c>
      <c r="E20" s="7">
        <f t="shared" si="0"/>
        <v>0</v>
      </c>
    </row>
    <row r="21" spans="2:5" x14ac:dyDescent="0.25">
      <c r="B21" s="3" t="s">
        <v>103</v>
      </c>
      <c r="C21" s="20">
        <v>3.6833333333333331</v>
      </c>
      <c r="D21" s="21">
        <v>337</v>
      </c>
      <c r="E21" s="7">
        <f t="shared" si="0"/>
        <v>1.0929772502472799E-2</v>
      </c>
    </row>
    <row r="22" spans="2:5" x14ac:dyDescent="0.25">
      <c r="B22" s="3" t="s">
        <v>104</v>
      </c>
      <c r="C22" s="20">
        <v>0</v>
      </c>
      <c r="D22" s="21">
        <v>275</v>
      </c>
      <c r="E22" s="7">
        <f t="shared" si="0"/>
        <v>0</v>
      </c>
    </row>
    <row r="23" spans="2:5" x14ac:dyDescent="0.25">
      <c r="B23" s="3" t="s">
        <v>105</v>
      </c>
      <c r="C23" s="20">
        <v>0</v>
      </c>
      <c r="D23" s="21">
        <v>341</v>
      </c>
      <c r="E23" s="7">
        <f t="shared" si="0"/>
        <v>0</v>
      </c>
    </row>
    <row r="24" spans="2:5" x14ac:dyDescent="0.25">
      <c r="B24" s="3" t="s">
        <v>106</v>
      </c>
      <c r="C24" s="20">
        <v>0</v>
      </c>
      <c r="D24" s="21">
        <v>372</v>
      </c>
      <c r="E24" s="7">
        <f t="shared" si="0"/>
        <v>0</v>
      </c>
    </row>
    <row r="25" spans="2:5" x14ac:dyDescent="0.25">
      <c r="B25" s="3" t="s">
        <v>107</v>
      </c>
      <c r="C25" s="20">
        <v>0</v>
      </c>
      <c r="D25" s="21">
        <v>372</v>
      </c>
      <c r="E25" s="7">
        <f t="shared" si="0"/>
        <v>0</v>
      </c>
    </row>
    <row r="26" spans="2:5" x14ac:dyDescent="0.25">
      <c r="B26" s="3" t="s">
        <v>108</v>
      </c>
      <c r="C26" s="20">
        <v>0</v>
      </c>
      <c r="D26" s="21">
        <v>372</v>
      </c>
      <c r="E26" s="7">
        <f t="shared" si="0"/>
        <v>0</v>
      </c>
    </row>
    <row r="27" spans="2:5" x14ac:dyDescent="0.25">
      <c r="B27" s="3" t="s">
        <v>109</v>
      </c>
      <c r="C27" s="20">
        <v>0</v>
      </c>
      <c r="D27" s="21">
        <v>275</v>
      </c>
      <c r="E27" s="7">
        <f t="shared" si="0"/>
        <v>0</v>
      </c>
    </row>
    <row r="28" spans="2:5" x14ac:dyDescent="0.25">
      <c r="B28" s="3" t="s">
        <v>110</v>
      </c>
      <c r="C28" s="20">
        <v>0</v>
      </c>
      <c r="D28" s="21">
        <v>263.5</v>
      </c>
      <c r="E28" s="7">
        <f t="shared" si="0"/>
        <v>0</v>
      </c>
    </row>
    <row r="29" spans="2:5" x14ac:dyDescent="0.25">
      <c r="B29" s="3" t="s">
        <v>111</v>
      </c>
      <c r="C29" s="20">
        <v>0</v>
      </c>
      <c r="D29" s="21">
        <v>263.5</v>
      </c>
      <c r="E29" s="7">
        <f t="shared" si="0"/>
        <v>0</v>
      </c>
    </row>
    <row r="30" spans="2:5" x14ac:dyDescent="0.25">
      <c r="B30" s="3" t="s">
        <v>112</v>
      </c>
      <c r="C30" s="20">
        <v>0</v>
      </c>
      <c r="D30" s="21">
        <v>275</v>
      </c>
      <c r="E30" s="7">
        <f t="shared" si="0"/>
        <v>0</v>
      </c>
    </row>
    <row r="31" spans="2:5" x14ac:dyDescent="0.25">
      <c r="B31" s="3" t="s">
        <v>113</v>
      </c>
      <c r="C31" s="20">
        <v>0</v>
      </c>
      <c r="D31" s="21">
        <v>275</v>
      </c>
      <c r="E31" s="7">
        <f t="shared" si="0"/>
        <v>0</v>
      </c>
    </row>
    <row r="32" spans="2:5" x14ac:dyDescent="0.25">
      <c r="B32" s="3" t="s">
        <v>114</v>
      </c>
      <c r="C32" s="20">
        <v>0</v>
      </c>
      <c r="D32" s="21">
        <v>296.5</v>
      </c>
      <c r="E32" s="7">
        <f t="shared" si="0"/>
        <v>0</v>
      </c>
    </row>
    <row r="33" spans="2:5" x14ac:dyDescent="0.25">
      <c r="B33" s="3" t="s">
        <v>115</v>
      </c>
      <c r="C33" s="20">
        <v>0</v>
      </c>
      <c r="D33" s="21">
        <v>248</v>
      </c>
      <c r="E33" s="7">
        <f t="shared" si="0"/>
        <v>0</v>
      </c>
    </row>
    <row r="34" spans="2:5" x14ac:dyDescent="0.25">
      <c r="B34" s="3" t="s">
        <v>116</v>
      </c>
      <c r="C34" s="20">
        <v>0</v>
      </c>
      <c r="D34" s="21">
        <v>297</v>
      </c>
      <c r="E34" s="7">
        <f t="shared" si="0"/>
        <v>0</v>
      </c>
    </row>
    <row r="35" spans="2:5" x14ac:dyDescent="0.25">
      <c r="B35" s="3" t="s">
        <v>117</v>
      </c>
      <c r="C35" s="20">
        <v>0</v>
      </c>
      <c r="D35" s="21">
        <v>242</v>
      </c>
      <c r="E35" s="7">
        <f t="shared" si="0"/>
        <v>0</v>
      </c>
    </row>
    <row r="36" spans="2:5" x14ac:dyDescent="0.25">
      <c r="B36" s="3" t="s">
        <v>118</v>
      </c>
      <c r="C36" s="20">
        <v>0</v>
      </c>
      <c r="D36" s="21">
        <v>219</v>
      </c>
      <c r="E36" s="7">
        <f t="shared" si="0"/>
        <v>0</v>
      </c>
    </row>
    <row r="37" spans="2:5" x14ac:dyDescent="0.25">
      <c r="B37" s="3" t="s">
        <v>119</v>
      </c>
      <c r="C37" s="20">
        <v>0</v>
      </c>
      <c r="D37" s="21">
        <v>271</v>
      </c>
      <c r="E37" s="7">
        <f t="shared" si="0"/>
        <v>0</v>
      </c>
    </row>
    <row r="38" spans="2:5" x14ac:dyDescent="0.25">
      <c r="B38" s="3" t="s">
        <v>120</v>
      </c>
      <c r="C38" s="20">
        <v>0</v>
      </c>
      <c r="D38" s="21">
        <v>242</v>
      </c>
      <c r="E38" s="7">
        <f t="shared" si="0"/>
        <v>0</v>
      </c>
    </row>
    <row r="39" spans="2:5" x14ac:dyDescent="0.25">
      <c r="B39" s="3" t="s">
        <v>121</v>
      </c>
      <c r="C39" s="20">
        <v>0</v>
      </c>
      <c r="D39" s="21">
        <v>242</v>
      </c>
      <c r="E39" s="7">
        <f t="shared" si="0"/>
        <v>0</v>
      </c>
    </row>
    <row r="40" spans="2:5" x14ac:dyDescent="0.25">
      <c r="B40" s="3" t="s">
        <v>122</v>
      </c>
      <c r="C40" s="20">
        <v>0</v>
      </c>
      <c r="D40" s="21">
        <v>242</v>
      </c>
      <c r="E40" s="7">
        <f t="shared" si="0"/>
        <v>0</v>
      </c>
    </row>
    <row r="41" spans="2:5" x14ac:dyDescent="0.25">
      <c r="B41" s="3" t="s">
        <v>123</v>
      </c>
      <c r="C41" s="20">
        <v>0</v>
      </c>
      <c r="D41" s="21">
        <v>242</v>
      </c>
      <c r="E41" s="7">
        <f t="shared" si="0"/>
        <v>0</v>
      </c>
    </row>
    <row r="42" spans="2:5" x14ac:dyDescent="0.25">
      <c r="B42" s="3" t="s">
        <v>124</v>
      </c>
      <c r="C42" s="20">
        <v>0</v>
      </c>
      <c r="D42" s="21">
        <v>242</v>
      </c>
      <c r="E42" s="7">
        <f t="shared" si="0"/>
        <v>0</v>
      </c>
    </row>
    <row r="43" spans="2:5" x14ac:dyDescent="0.25">
      <c r="B43" s="3" t="s">
        <v>125</v>
      </c>
      <c r="C43" s="20">
        <v>0</v>
      </c>
      <c r="D43" s="21">
        <v>230.5</v>
      </c>
      <c r="E43" s="7">
        <f t="shared" si="0"/>
        <v>0</v>
      </c>
    </row>
    <row r="44" spans="2:5" x14ac:dyDescent="0.25">
      <c r="B44" s="3" t="s">
        <v>126</v>
      </c>
      <c r="C44" s="20">
        <v>0</v>
      </c>
      <c r="D44" s="21">
        <v>250</v>
      </c>
      <c r="E44" s="7">
        <f t="shared" si="0"/>
        <v>0</v>
      </c>
    </row>
    <row r="45" spans="2:5" x14ac:dyDescent="0.25">
      <c r="B45" s="3" t="s">
        <v>127</v>
      </c>
      <c r="C45" s="20">
        <v>0</v>
      </c>
      <c r="D45" s="21">
        <v>242</v>
      </c>
      <c r="E45" s="7">
        <f t="shared" si="0"/>
        <v>0</v>
      </c>
    </row>
    <row r="46" spans="2:5" x14ac:dyDescent="0.25">
      <c r="B46" s="3" t="s">
        <v>128</v>
      </c>
      <c r="C46" s="20">
        <v>0</v>
      </c>
      <c r="D46" s="21">
        <v>265</v>
      </c>
      <c r="E46" s="7">
        <f t="shared" si="0"/>
        <v>0</v>
      </c>
    </row>
    <row r="47" spans="2:5" x14ac:dyDescent="0.25">
      <c r="B47" s="3" t="s">
        <v>129</v>
      </c>
      <c r="C47" s="20">
        <v>0</v>
      </c>
      <c r="D47" s="21">
        <v>242</v>
      </c>
      <c r="E47" s="7">
        <f t="shared" si="0"/>
        <v>0</v>
      </c>
    </row>
    <row r="48" spans="2:5" x14ac:dyDescent="0.25">
      <c r="B48" s="3" t="s">
        <v>130</v>
      </c>
      <c r="C48" s="20">
        <v>0</v>
      </c>
      <c r="D48" s="21">
        <v>242</v>
      </c>
      <c r="E48" s="7">
        <f t="shared" si="0"/>
        <v>0</v>
      </c>
    </row>
    <row r="49" spans="2:5" x14ac:dyDescent="0.25">
      <c r="B49" s="3" t="s">
        <v>48</v>
      </c>
      <c r="C49" s="20">
        <v>0</v>
      </c>
      <c r="D49" s="21">
        <v>558</v>
      </c>
      <c r="E49" s="7">
        <f t="shared" si="0"/>
        <v>0</v>
      </c>
    </row>
    <row r="50" spans="2:5" x14ac:dyDescent="0.25">
      <c r="B50" s="3" t="s">
        <v>49</v>
      </c>
      <c r="C50" s="20">
        <v>0</v>
      </c>
      <c r="D50" s="21">
        <v>558</v>
      </c>
      <c r="E50" s="7">
        <f t="shared" si="0"/>
        <v>0</v>
      </c>
    </row>
    <row r="51" spans="2:5" x14ac:dyDescent="0.25">
      <c r="B51" s="3" t="s">
        <v>86</v>
      </c>
      <c r="C51" s="20">
        <v>0</v>
      </c>
      <c r="D51" s="21">
        <v>558</v>
      </c>
      <c r="E51" s="7">
        <f t="shared" si="0"/>
        <v>0</v>
      </c>
    </row>
    <row r="52" spans="2:5" x14ac:dyDescent="0.25">
      <c r="B52" s="3" t="s">
        <v>87</v>
      </c>
      <c r="C52" s="20">
        <v>0</v>
      </c>
      <c r="D52" s="21">
        <v>558</v>
      </c>
      <c r="E52" s="7">
        <f t="shared" si="0"/>
        <v>0</v>
      </c>
    </row>
    <row r="53" spans="2:5" x14ac:dyDescent="0.25">
      <c r="B53" s="4" t="s">
        <v>10</v>
      </c>
      <c r="C53" s="22">
        <f>SUM(C14:C52)</f>
        <v>3.6833333333333331</v>
      </c>
      <c r="D53" s="39">
        <f>SUM(D14:D52)</f>
        <v>11937.5</v>
      </c>
      <c r="E53" s="47">
        <f>IFERROR(C53/D53,0)</f>
        <v>3.0855148342059333E-4</v>
      </c>
    </row>
  </sheetData>
  <mergeCells count="5">
    <mergeCell ref="C9:D9"/>
    <mergeCell ref="C10:D11"/>
    <mergeCell ref="B2:E2"/>
    <mergeCell ref="B3:E3"/>
    <mergeCell ref="B4:E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20"/>
  <sheetViews>
    <sheetView showGridLines="0" zoomScale="85" zoomScaleNormal="85" workbookViewId="0">
      <selection activeCell="C8" sqref="C8"/>
    </sheetView>
  </sheetViews>
  <sheetFormatPr baseColWidth="10" defaultColWidth="9.140625" defaultRowHeight="15" x14ac:dyDescent="0.25"/>
  <cols>
    <col min="1" max="1" width="5.28515625" customWidth="1"/>
    <col min="2" max="2" width="20.42578125" customWidth="1"/>
    <col min="3" max="3" width="37.140625" bestFit="1" customWidth="1"/>
    <col min="4" max="7" width="10.5703125" customWidth="1"/>
    <col min="8" max="8" width="14.7109375" customWidth="1"/>
    <col min="10" max="10" width="14.140625" customWidth="1"/>
  </cols>
  <sheetData>
    <row r="2" spans="2:13" x14ac:dyDescent="0.25">
      <c r="B2" s="65" t="s">
        <v>29</v>
      </c>
      <c r="C2" s="65"/>
      <c r="D2" s="65"/>
      <c r="E2" s="65"/>
      <c r="F2" s="65"/>
      <c r="G2" s="65"/>
      <c r="H2" s="65"/>
      <c r="K2" s="60"/>
    </row>
    <row r="3" spans="2:13" x14ac:dyDescent="0.25">
      <c r="B3" s="66" t="s">
        <v>14</v>
      </c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</row>
    <row r="4" spans="2:13" x14ac:dyDescent="0.25">
      <c r="B4" s="65" t="s">
        <v>1</v>
      </c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</row>
    <row r="6" spans="2:13" x14ac:dyDescent="0.25">
      <c r="B6" t="s">
        <v>2</v>
      </c>
      <c r="C6" t="s">
        <v>88</v>
      </c>
    </row>
    <row r="7" spans="2:13" x14ac:dyDescent="0.25">
      <c r="B7" t="s">
        <v>3</v>
      </c>
      <c r="C7" s="59">
        <v>2017</v>
      </c>
    </row>
    <row r="8" spans="2:13" x14ac:dyDescent="0.25">
      <c r="B8" t="s">
        <v>4</v>
      </c>
      <c r="C8" t="s">
        <v>132</v>
      </c>
    </row>
    <row r="9" spans="2:13" ht="15" customHeight="1" x14ac:dyDescent="0.25">
      <c r="B9" t="s">
        <v>6</v>
      </c>
      <c r="C9" s="63" t="s">
        <v>15</v>
      </c>
      <c r="D9" s="63"/>
      <c r="E9" s="63"/>
      <c r="F9" s="63"/>
      <c r="I9" s="2"/>
      <c r="J9" s="1"/>
      <c r="K9" s="1"/>
      <c r="L9" s="1"/>
    </row>
    <row r="10" spans="2:13" ht="15" customHeight="1" x14ac:dyDescent="0.25">
      <c r="B10" t="s">
        <v>5</v>
      </c>
      <c r="C10" s="69" t="s">
        <v>16</v>
      </c>
      <c r="D10" s="69"/>
      <c r="E10" s="69"/>
      <c r="F10" s="69"/>
      <c r="G10" s="5"/>
      <c r="I10" s="68"/>
      <c r="J10" s="68"/>
      <c r="K10" s="68"/>
      <c r="L10" s="68"/>
      <c r="M10" s="5"/>
    </row>
    <row r="11" spans="2:13" x14ac:dyDescent="0.25">
      <c r="D11" s="45">
        <v>2</v>
      </c>
      <c r="E11" s="45">
        <v>3</v>
      </c>
      <c r="F11" s="45">
        <v>4</v>
      </c>
      <c r="G11" s="45">
        <v>5</v>
      </c>
    </row>
    <row r="12" spans="2:13" x14ac:dyDescent="0.25">
      <c r="B12" s="70" t="s">
        <v>9</v>
      </c>
      <c r="C12" s="70"/>
      <c r="D12" s="62" t="s">
        <v>50</v>
      </c>
      <c r="E12" s="62" t="s">
        <v>20</v>
      </c>
      <c r="F12" s="23" t="s">
        <v>51</v>
      </c>
      <c r="G12" s="23" t="s">
        <v>52</v>
      </c>
      <c r="H12" s="23" t="s">
        <v>53</v>
      </c>
    </row>
    <row r="13" spans="2:13" x14ac:dyDescent="0.25">
      <c r="B13" s="42" t="s">
        <v>54</v>
      </c>
      <c r="C13" s="8" t="s">
        <v>17</v>
      </c>
      <c r="D13" s="9">
        <v>321</v>
      </c>
      <c r="E13" s="9">
        <v>269</v>
      </c>
      <c r="F13" s="9">
        <v>3829</v>
      </c>
      <c r="G13" s="9">
        <v>1194</v>
      </c>
      <c r="H13" s="10">
        <f>SUM(D13:G13)</f>
        <v>5613</v>
      </c>
    </row>
    <row r="14" spans="2:13" x14ac:dyDescent="0.25">
      <c r="B14" s="43"/>
      <c r="C14" s="8" t="s">
        <v>18</v>
      </c>
      <c r="D14" s="9">
        <v>339</v>
      </c>
      <c r="E14" s="9">
        <v>274</v>
      </c>
      <c r="F14" s="9">
        <v>4558</v>
      </c>
      <c r="G14" s="9">
        <v>1810</v>
      </c>
      <c r="H14" s="10">
        <f>SUM(D14:G14)</f>
        <v>6981</v>
      </c>
    </row>
    <row r="15" spans="2:13" x14ac:dyDescent="0.25">
      <c r="B15" s="44"/>
      <c r="C15" s="8" t="s">
        <v>19</v>
      </c>
      <c r="D15" s="11">
        <f>IFERROR((D13/D14),0)</f>
        <v>0.94690265486725667</v>
      </c>
      <c r="E15" s="11">
        <f>IFERROR((E13/E14),0)</f>
        <v>0.98175182481751821</v>
      </c>
      <c r="F15" s="11">
        <f>IFERROR((F13/F14),0)</f>
        <v>0.84006143045195258</v>
      </c>
      <c r="G15" s="11">
        <f>IFERROR((G13/G14),0)</f>
        <v>0.65966850828729284</v>
      </c>
      <c r="H15" s="11">
        <f>IFERROR((H13/H14),0)</f>
        <v>0.80403953588311128</v>
      </c>
    </row>
    <row r="16" spans="2:13" x14ac:dyDescent="0.25">
      <c r="B16" s="42" t="s">
        <v>55</v>
      </c>
      <c r="C16" s="8" t="s">
        <v>17</v>
      </c>
      <c r="D16" s="9">
        <v>564</v>
      </c>
      <c r="E16" s="9">
        <v>512</v>
      </c>
      <c r="F16" s="9">
        <v>8544</v>
      </c>
      <c r="G16" s="9">
        <v>2557</v>
      </c>
      <c r="H16" s="10">
        <f>SUM(D16:G16)</f>
        <v>12177</v>
      </c>
    </row>
    <row r="17" spans="2:8" x14ac:dyDescent="0.25">
      <c r="B17" s="43"/>
      <c r="C17" s="8" t="s">
        <v>18</v>
      </c>
      <c r="D17" s="9">
        <v>708</v>
      </c>
      <c r="E17" s="9">
        <v>678</v>
      </c>
      <c r="F17" s="9">
        <v>10668</v>
      </c>
      <c r="G17" s="9">
        <v>2998</v>
      </c>
      <c r="H17" s="10">
        <f>SUM(D17:G17)</f>
        <v>15052</v>
      </c>
    </row>
    <row r="18" spans="2:8" x14ac:dyDescent="0.25">
      <c r="B18" s="44"/>
      <c r="C18" s="8" t="s">
        <v>19</v>
      </c>
      <c r="D18" s="11">
        <f>IFERROR((D16/D17),0)</f>
        <v>0.79661016949152541</v>
      </c>
      <c r="E18" s="11">
        <f>IFERROR((E16/E17),0)</f>
        <v>0.75516224188790559</v>
      </c>
      <c r="F18" s="11">
        <f>IFERROR((F16/F17),0)</f>
        <v>0.80089988751406072</v>
      </c>
      <c r="G18" s="11">
        <f>IFERROR((G16/G17),0)</f>
        <v>0.85290193462308206</v>
      </c>
      <c r="H18" s="11">
        <f>IFERROR((H16/H17),0)</f>
        <v>0.80899548232792984</v>
      </c>
    </row>
    <row r="19" spans="2:8" x14ac:dyDescent="0.25">
      <c r="B19" s="42" t="s">
        <v>56</v>
      </c>
      <c r="C19" s="8" t="s">
        <v>17</v>
      </c>
      <c r="D19" s="9">
        <v>86</v>
      </c>
      <c r="E19" s="9">
        <v>299</v>
      </c>
      <c r="F19" s="9">
        <v>2706</v>
      </c>
      <c r="G19" s="9">
        <v>357</v>
      </c>
      <c r="H19" s="10">
        <f>SUM(D19:G19)</f>
        <v>3448</v>
      </c>
    </row>
    <row r="20" spans="2:8" x14ac:dyDescent="0.25">
      <c r="B20" s="43"/>
      <c r="C20" s="8" t="s">
        <v>18</v>
      </c>
      <c r="D20" s="9">
        <v>141</v>
      </c>
      <c r="E20" s="9">
        <v>369</v>
      </c>
      <c r="F20" s="9">
        <v>3928</v>
      </c>
      <c r="G20" s="9">
        <v>406</v>
      </c>
      <c r="H20" s="10">
        <f>SUM(D20:G20)</f>
        <v>4844</v>
      </c>
    </row>
    <row r="21" spans="2:8" x14ac:dyDescent="0.25">
      <c r="B21" s="44"/>
      <c r="C21" s="8" t="s">
        <v>19</v>
      </c>
      <c r="D21" s="11">
        <f>IFERROR((D19/D20),0)</f>
        <v>0.60992907801418439</v>
      </c>
      <c r="E21" s="11">
        <f t="shared" ref="E21:H21" si="0">IFERROR((E19/E20),0)</f>
        <v>0.81029810298102978</v>
      </c>
      <c r="F21" s="11">
        <f t="shared" si="0"/>
        <v>0.68890020366598781</v>
      </c>
      <c r="G21" s="11">
        <f t="shared" si="0"/>
        <v>0.87931034482758619</v>
      </c>
      <c r="H21" s="11">
        <f t="shared" si="0"/>
        <v>0.7118084227910817</v>
      </c>
    </row>
    <row r="22" spans="2:8" x14ac:dyDescent="0.25">
      <c r="B22" s="42" t="s">
        <v>57</v>
      </c>
      <c r="C22" s="8" t="s">
        <v>17</v>
      </c>
      <c r="D22" s="9">
        <v>163</v>
      </c>
      <c r="E22" s="9">
        <v>379</v>
      </c>
      <c r="F22" s="9">
        <v>5069</v>
      </c>
      <c r="G22" s="9">
        <v>1385</v>
      </c>
      <c r="H22" s="10">
        <f>SUM(D22:G22)</f>
        <v>6996</v>
      </c>
    </row>
    <row r="23" spans="2:8" x14ac:dyDescent="0.25">
      <c r="B23" s="43"/>
      <c r="C23" s="8" t="s">
        <v>18</v>
      </c>
      <c r="D23" s="9">
        <v>207</v>
      </c>
      <c r="E23" s="9">
        <v>461</v>
      </c>
      <c r="F23" s="9">
        <v>5937</v>
      </c>
      <c r="G23" s="9">
        <v>1544</v>
      </c>
      <c r="H23" s="10">
        <f>SUM(D23:G23)</f>
        <v>8149</v>
      </c>
    </row>
    <row r="24" spans="2:8" x14ac:dyDescent="0.25">
      <c r="B24" s="44"/>
      <c r="C24" s="8" t="s">
        <v>19</v>
      </c>
      <c r="D24" s="11">
        <f>IFERROR((D22/D23),0)</f>
        <v>0.7874396135265701</v>
      </c>
      <c r="E24" s="11">
        <f t="shared" ref="E24:H24" si="1">IFERROR((E22/E23),0)</f>
        <v>0.82212581344902391</v>
      </c>
      <c r="F24" s="11">
        <f t="shared" si="1"/>
        <v>0.85379821458649152</v>
      </c>
      <c r="G24" s="11">
        <f t="shared" si="1"/>
        <v>0.897020725388601</v>
      </c>
      <c r="H24" s="11">
        <f t="shared" si="1"/>
        <v>0.85851024665603137</v>
      </c>
    </row>
    <row r="25" spans="2:8" x14ac:dyDescent="0.25">
      <c r="B25" s="42" t="s">
        <v>58</v>
      </c>
      <c r="C25" s="8" t="s">
        <v>17</v>
      </c>
      <c r="D25" s="9">
        <v>292</v>
      </c>
      <c r="E25" s="9">
        <v>333</v>
      </c>
      <c r="F25" s="9">
        <v>3510</v>
      </c>
      <c r="G25" s="9">
        <v>237</v>
      </c>
      <c r="H25" s="10">
        <f>SUM(D25:G25)</f>
        <v>4372</v>
      </c>
    </row>
    <row r="26" spans="2:8" x14ac:dyDescent="0.25">
      <c r="B26" s="43"/>
      <c r="C26" s="8" t="s">
        <v>18</v>
      </c>
      <c r="D26" s="9">
        <v>337</v>
      </c>
      <c r="E26" s="9">
        <v>364</v>
      </c>
      <c r="F26" s="9">
        <v>4331</v>
      </c>
      <c r="G26" s="9">
        <v>286</v>
      </c>
      <c r="H26" s="10">
        <f>SUM(D26:G26)</f>
        <v>5318</v>
      </c>
    </row>
    <row r="27" spans="2:8" x14ac:dyDescent="0.25">
      <c r="B27" s="44"/>
      <c r="C27" s="8" t="s">
        <v>19</v>
      </c>
      <c r="D27" s="11">
        <f>IFERROR((D25/D26),0)</f>
        <v>0.86646884272997038</v>
      </c>
      <c r="E27" s="11">
        <f t="shared" ref="E27:G27" si="2">IFERROR((E25/E26),0)</f>
        <v>0.9148351648351648</v>
      </c>
      <c r="F27" s="11">
        <f t="shared" si="2"/>
        <v>0.81043638882475177</v>
      </c>
      <c r="G27" s="11">
        <f t="shared" si="2"/>
        <v>0.82867132867132864</v>
      </c>
      <c r="H27" s="11">
        <f>IFERROR((H25/H26),0)</f>
        <v>0.82211357653253103</v>
      </c>
    </row>
    <row r="28" spans="2:8" x14ac:dyDescent="0.25">
      <c r="B28" s="42" t="s">
        <v>59</v>
      </c>
      <c r="C28" s="8" t="s">
        <v>17</v>
      </c>
      <c r="D28" s="9">
        <v>113</v>
      </c>
      <c r="E28" s="9">
        <v>128</v>
      </c>
      <c r="F28" s="9">
        <v>6373</v>
      </c>
      <c r="G28" s="9">
        <v>941</v>
      </c>
      <c r="H28" s="10">
        <f>SUM(D28:G28)</f>
        <v>7555</v>
      </c>
    </row>
    <row r="29" spans="2:8" x14ac:dyDescent="0.25">
      <c r="B29" s="43"/>
      <c r="C29" s="8" t="s">
        <v>18</v>
      </c>
      <c r="D29" s="9">
        <v>131</v>
      </c>
      <c r="E29" s="9">
        <v>136</v>
      </c>
      <c r="F29" s="9">
        <v>6915</v>
      </c>
      <c r="G29" s="9">
        <v>964</v>
      </c>
      <c r="H29" s="10">
        <f>SUM(D29:G29)</f>
        <v>8146</v>
      </c>
    </row>
    <row r="30" spans="2:8" x14ac:dyDescent="0.25">
      <c r="B30" s="44"/>
      <c r="C30" s="8" t="s">
        <v>19</v>
      </c>
      <c r="D30" s="11">
        <f>IFERROR((D28/D29),0)</f>
        <v>0.86259541984732824</v>
      </c>
      <c r="E30" s="11">
        <f t="shared" ref="E30:H30" si="3">IFERROR((E28/E29),0)</f>
        <v>0.94117647058823528</v>
      </c>
      <c r="F30" s="11">
        <f t="shared" si="3"/>
        <v>0.92161966738973244</v>
      </c>
      <c r="G30" s="11">
        <f t="shared" si="3"/>
        <v>0.97614107883817425</v>
      </c>
      <c r="H30" s="11">
        <f t="shared" si="3"/>
        <v>0.92744905475079797</v>
      </c>
    </row>
    <row r="31" spans="2:8" x14ac:dyDescent="0.25">
      <c r="B31" s="42" t="s">
        <v>60</v>
      </c>
      <c r="C31" s="8" t="s">
        <v>17</v>
      </c>
      <c r="D31" s="9">
        <v>133</v>
      </c>
      <c r="E31" s="9">
        <v>211</v>
      </c>
      <c r="F31" s="9">
        <v>2440</v>
      </c>
      <c r="G31" s="9">
        <v>671</v>
      </c>
      <c r="H31" s="10">
        <f>SUM(D31:G31)</f>
        <v>3455</v>
      </c>
    </row>
    <row r="32" spans="2:8" x14ac:dyDescent="0.25">
      <c r="B32" s="43"/>
      <c r="C32" s="8" t="s">
        <v>18</v>
      </c>
      <c r="D32" s="9">
        <v>214</v>
      </c>
      <c r="E32" s="9">
        <v>322</v>
      </c>
      <c r="F32" s="9">
        <v>3436</v>
      </c>
      <c r="G32" s="9">
        <v>797</v>
      </c>
      <c r="H32" s="10">
        <f>SUM(D32:G32)</f>
        <v>4769</v>
      </c>
    </row>
    <row r="33" spans="2:8" x14ac:dyDescent="0.25">
      <c r="B33" s="44"/>
      <c r="C33" s="8" t="s">
        <v>19</v>
      </c>
      <c r="D33" s="11">
        <f>IFERROR((D31/D32),0)</f>
        <v>0.62149532710280375</v>
      </c>
      <c r="E33" s="11">
        <f t="shared" ref="E33:H33" si="4">IFERROR((E31/E32),0)</f>
        <v>0.65527950310559002</v>
      </c>
      <c r="F33" s="11">
        <f t="shared" si="4"/>
        <v>0.71012805587892902</v>
      </c>
      <c r="G33" s="11">
        <f t="shared" si="4"/>
        <v>0.84190715181932241</v>
      </c>
      <c r="H33" s="11">
        <f t="shared" si="4"/>
        <v>0.72447053889704338</v>
      </c>
    </row>
    <row r="34" spans="2:8" x14ac:dyDescent="0.25">
      <c r="B34" s="42" t="s">
        <v>61</v>
      </c>
      <c r="C34" s="8" t="s">
        <v>17</v>
      </c>
      <c r="D34" s="9">
        <v>157</v>
      </c>
      <c r="E34" s="9">
        <v>59</v>
      </c>
      <c r="F34" s="9">
        <v>1808</v>
      </c>
      <c r="G34" s="9">
        <v>643</v>
      </c>
      <c r="H34" s="10">
        <f>SUM(D34:G34)</f>
        <v>2667</v>
      </c>
    </row>
    <row r="35" spans="2:8" x14ac:dyDescent="0.25">
      <c r="B35" s="43"/>
      <c r="C35" s="8" t="s">
        <v>18</v>
      </c>
      <c r="D35" s="9">
        <v>193</v>
      </c>
      <c r="E35" s="9">
        <v>70</v>
      </c>
      <c r="F35" s="9">
        <v>2248</v>
      </c>
      <c r="G35" s="9">
        <v>803</v>
      </c>
      <c r="H35" s="10">
        <f>SUM(D35:G35)</f>
        <v>3314</v>
      </c>
    </row>
    <row r="36" spans="2:8" x14ac:dyDescent="0.25">
      <c r="B36" s="44"/>
      <c r="C36" s="8" t="s">
        <v>19</v>
      </c>
      <c r="D36" s="11">
        <f>IFERROR((D34/D35),0)</f>
        <v>0.81347150259067358</v>
      </c>
      <c r="E36" s="11">
        <f t="shared" ref="E36:H36" si="5">IFERROR((E34/E35),0)</f>
        <v>0.84285714285714286</v>
      </c>
      <c r="F36" s="11">
        <f t="shared" si="5"/>
        <v>0.80427046263345192</v>
      </c>
      <c r="G36" s="11">
        <f t="shared" si="5"/>
        <v>0.80074719800747196</v>
      </c>
      <c r="H36" s="11">
        <f t="shared" si="5"/>
        <v>0.80476765238382619</v>
      </c>
    </row>
    <row r="37" spans="2:8" x14ac:dyDescent="0.25">
      <c r="B37" s="42" t="s">
        <v>62</v>
      </c>
      <c r="C37" s="8" t="s">
        <v>17</v>
      </c>
      <c r="D37" s="9">
        <v>99</v>
      </c>
      <c r="E37" s="9">
        <v>297</v>
      </c>
      <c r="F37" s="9">
        <v>1695</v>
      </c>
      <c r="G37" s="9">
        <v>188</v>
      </c>
      <c r="H37" s="10">
        <f>SUM(D37:G37)</f>
        <v>2279</v>
      </c>
    </row>
    <row r="38" spans="2:8" x14ac:dyDescent="0.25">
      <c r="B38" s="43"/>
      <c r="C38" s="8" t="s">
        <v>18</v>
      </c>
      <c r="D38" s="9">
        <v>129</v>
      </c>
      <c r="E38" s="9">
        <v>379</v>
      </c>
      <c r="F38" s="9">
        <v>2001</v>
      </c>
      <c r="G38" s="9">
        <v>226</v>
      </c>
      <c r="H38" s="10">
        <f>SUM(D38:G38)</f>
        <v>2735</v>
      </c>
    </row>
    <row r="39" spans="2:8" x14ac:dyDescent="0.25">
      <c r="B39" s="44"/>
      <c r="C39" s="8" t="s">
        <v>19</v>
      </c>
      <c r="D39" s="11">
        <f>IFERROR((D37/D38),0)</f>
        <v>0.76744186046511631</v>
      </c>
      <c r="E39" s="11">
        <f t="shared" ref="E39:H39" si="6">IFERROR((E37/E38),0)</f>
        <v>0.78364116094986802</v>
      </c>
      <c r="F39" s="11">
        <f t="shared" si="6"/>
        <v>0.84707646176911544</v>
      </c>
      <c r="G39" s="11">
        <f t="shared" si="6"/>
        <v>0.83185840707964598</v>
      </c>
      <c r="H39" s="11">
        <f t="shared" si="6"/>
        <v>0.83327239488117</v>
      </c>
    </row>
    <row r="40" spans="2:8" x14ac:dyDescent="0.25">
      <c r="B40" s="42" t="s">
        <v>63</v>
      </c>
      <c r="C40" s="8" t="s">
        <v>17</v>
      </c>
      <c r="D40" s="9">
        <v>219</v>
      </c>
      <c r="E40" s="9">
        <v>136</v>
      </c>
      <c r="F40" s="9">
        <v>2211</v>
      </c>
      <c r="G40" s="9">
        <v>272</v>
      </c>
      <c r="H40" s="10">
        <f>SUM(D40:G40)</f>
        <v>2838</v>
      </c>
    </row>
    <row r="41" spans="2:8" x14ac:dyDescent="0.25">
      <c r="B41" s="43"/>
      <c r="C41" s="8" t="s">
        <v>18</v>
      </c>
      <c r="D41" s="9">
        <v>317</v>
      </c>
      <c r="E41" s="9">
        <v>198</v>
      </c>
      <c r="F41" s="9">
        <v>3097</v>
      </c>
      <c r="G41" s="9">
        <v>296</v>
      </c>
      <c r="H41" s="10">
        <f>SUM(D41:G41)</f>
        <v>3908</v>
      </c>
    </row>
    <row r="42" spans="2:8" x14ac:dyDescent="0.25">
      <c r="B42" s="44"/>
      <c r="C42" s="8" t="s">
        <v>19</v>
      </c>
      <c r="D42" s="11">
        <f>IFERROR((D40/D41),0)</f>
        <v>0.69085173501577291</v>
      </c>
      <c r="E42" s="11">
        <f t="shared" ref="E42:H42" si="7">IFERROR((E40/E41),0)</f>
        <v>0.68686868686868685</v>
      </c>
      <c r="F42" s="11">
        <f t="shared" si="7"/>
        <v>0.71391669357442689</v>
      </c>
      <c r="G42" s="11">
        <f t="shared" si="7"/>
        <v>0.91891891891891897</v>
      </c>
      <c r="H42" s="11">
        <f t="shared" si="7"/>
        <v>0.72620266120777888</v>
      </c>
    </row>
    <row r="43" spans="2:8" x14ac:dyDescent="0.25">
      <c r="B43" s="42" t="s">
        <v>64</v>
      </c>
      <c r="C43" s="8" t="s">
        <v>17</v>
      </c>
      <c r="D43" s="9">
        <v>49</v>
      </c>
      <c r="E43" s="9">
        <v>16</v>
      </c>
      <c r="F43" s="9">
        <v>4336</v>
      </c>
      <c r="G43" s="9">
        <v>161</v>
      </c>
      <c r="H43" s="10">
        <f>SUM(D43:G43)</f>
        <v>4562</v>
      </c>
    </row>
    <row r="44" spans="2:8" x14ac:dyDescent="0.25">
      <c r="B44" s="43"/>
      <c r="C44" s="8" t="s">
        <v>18</v>
      </c>
      <c r="D44" s="9">
        <v>56</v>
      </c>
      <c r="E44" s="9">
        <v>16</v>
      </c>
      <c r="F44" s="9">
        <v>4786</v>
      </c>
      <c r="G44" s="9">
        <v>169</v>
      </c>
      <c r="H44" s="10">
        <f>SUM(D44:G44)</f>
        <v>5027</v>
      </c>
    </row>
    <row r="45" spans="2:8" x14ac:dyDescent="0.25">
      <c r="B45" s="44"/>
      <c r="C45" s="8" t="s">
        <v>19</v>
      </c>
      <c r="D45" s="11">
        <f>IFERROR((D43/D44),0)</f>
        <v>0.875</v>
      </c>
      <c r="E45" s="11">
        <f t="shared" ref="E45:H45" si="8">IFERROR((E43/E44),0)</f>
        <v>1</v>
      </c>
      <c r="F45" s="11">
        <f t="shared" si="8"/>
        <v>0.90597576264103641</v>
      </c>
      <c r="G45" s="11">
        <f t="shared" si="8"/>
        <v>0.9526627218934911</v>
      </c>
      <c r="H45" s="11">
        <f t="shared" si="8"/>
        <v>0.90749950268549828</v>
      </c>
    </row>
    <row r="46" spans="2:8" x14ac:dyDescent="0.25">
      <c r="B46" s="42" t="s">
        <v>65</v>
      </c>
      <c r="C46" s="8" t="s">
        <v>17</v>
      </c>
      <c r="D46" s="9">
        <v>9</v>
      </c>
      <c r="E46" s="9">
        <v>14</v>
      </c>
      <c r="F46" s="9">
        <v>1420</v>
      </c>
      <c r="G46" s="9">
        <v>183</v>
      </c>
      <c r="H46" s="10">
        <f>SUM(D46:G46)</f>
        <v>1626</v>
      </c>
    </row>
    <row r="47" spans="2:8" x14ac:dyDescent="0.25">
      <c r="B47" s="43"/>
      <c r="C47" s="8" t="s">
        <v>18</v>
      </c>
      <c r="D47" s="9">
        <v>17</v>
      </c>
      <c r="E47" s="9">
        <v>14</v>
      </c>
      <c r="F47" s="9">
        <v>1693</v>
      </c>
      <c r="G47" s="9">
        <v>236</v>
      </c>
      <c r="H47" s="10">
        <f>SUM(D47:G47)</f>
        <v>1960</v>
      </c>
    </row>
    <row r="48" spans="2:8" x14ac:dyDescent="0.25">
      <c r="B48" s="44"/>
      <c r="C48" s="8" t="s">
        <v>19</v>
      </c>
      <c r="D48" s="11">
        <f>IFERROR((D46/D47),0)</f>
        <v>0.52941176470588236</v>
      </c>
      <c r="E48" s="11">
        <f t="shared" ref="E48:H48" si="9">IFERROR((E46/E47),0)</f>
        <v>1</v>
      </c>
      <c r="F48" s="11">
        <f t="shared" si="9"/>
        <v>0.83874778499704661</v>
      </c>
      <c r="G48" s="11">
        <f t="shared" si="9"/>
        <v>0.77542372881355937</v>
      </c>
      <c r="H48" s="11">
        <f t="shared" si="9"/>
        <v>0.82959183673469383</v>
      </c>
    </row>
    <row r="49" spans="2:8" x14ac:dyDescent="0.25">
      <c r="B49" s="42" t="s">
        <v>66</v>
      </c>
      <c r="C49" s="8" t="s">
        <v>17</v>
      </c>
      <c r="D49" s="9">
        <v>39</v>
      </c>
      <c r="E49" s="9">
        <v>22</v>
      </c>
      <c r="F49" s="9">
        <v>1515</v>
      </c>
      <c r="G49" s="9">
        <v>280</v>
      </c>
      <c r="H49" s="10">
        <f>SUM(D49:G49)</f>
        <v>1856</v>
      </c>
    </row>
    <row r="50" spans="2:8" x14ac:dyDescent="0.25">
      <c r="B50" s="43"/>
      <c r="C50" s="8" t="s">
        <v>18</v>
      </c>
      <c r="D50" s="9">
        <v>57</v>
      </c>
      <c r="E50" s="9">
        <v>34</v>
      </c>
      <c r="F50" s="9">
        <v>2162</v>
      </c>
      <c r="G50" s="9">
        <v>396</v>
      </c>
      <c r="H50" s="10">
        <f>SUM(D50:G50)</f>
        <v>2649</v>
      </c>
    </row>
    <row r="51" spans="2:8" x14ac:dyDescent="0.25">
      <c r="B51" s="44"/>
      <c r="C51" s="8" t="s">
        <v>19</v>
      </c>
      <c r="D51" s="11">
        <f>IFERROR((D49/D50),0)</f>
        <v>0.68421052631578949</v>
      </c>
      <c r="E51" s="11">
        <f t="shared" ref="E51:H51" si="10">IFERROR((E49/E50),0)</f>
        <v>0.6470588235294118</v>
      </c>
      <c r="F51" s="11">
        <f t="shared" si="10"/>
        <v>0.70074005550416285</v>
      </c>
      <c r="G51" s="11">
        <f t="shared" si="10"/>
        <v>0.70707070707070707</v>
      </c>
      <c r="H51" s="11">
        <f t="shared" si="10"/>
        <v>0.70064175160437903</v>
      </c>
    </row>
    <row r="52" spans="2:8" x14ac:dyDescent="0.25">
      <c r="B52" s="42" t="s">
        <v>67</v>
      </c>
      <c r="C52" s="8" t="s">
        <v>17</v>
      </c>
      <c r="D52" s="9">
        <v>117</v>
      </c>
      <c r="E52" s="9">
        <v>118</v>
      </c>
      <c r="F52" s="9">
        <v>1236</v>
      </c>
      <c r="G52" s="9">
        <v>391</v>
      </c>
      <c r="H52" s="10">
        <f>SUM(D52:G52)</f>
        <v>1862</v>
      </c>
    </row>
    <row r="53" spans="2:8" x14ac:dyDescent="0.25">
      <c r="B53" s="43"/>
      <c r="C53" s="8" t="s">
        <v>18</v>
      </c>
      <c r="D53" s="9">
        <v>167</v>
      </c>
      <c r="E53" s="9">
        <v>181</v>
      </c>
      <c r="F53" s="9">
        <v>1688</v>
      </c>
      <c r="G53" s="9">
        <v>471</v>
      </c>
      <c r="H53" s="10">
        <f>SUM(D53:G53)</f>
        <v>2507</v>
      </c>
    </row>
    <row r="54" spans="2:8" x14ac:dyDescent="0.25">
      <c r="B54" s="44"/>
      <c r="C54" s="8" t="s">
        <v>19</v>
      </c>
      <c r="D54" s="11">
        <f>IFERROR((D52/D53),0)</f>
        <v>0.70059880239520955</v>
      </c>
      <c r="E54" s="11">
        <f t="shared" ref="E54:H54" si="11">IFERROR((E52/E53),0)</f>
        <v>0.65193370165745856</v>
      </c>
      <c r="F54" s="11">
        <f t="shared" si="11"/>
        <v>0.73222748815165872</v>
      </c>
      <c r="G54" s="11">
        <f t="shared" si="11"/>
        <v>0.83014861995753719</v>
      </c>
      <c r="H54" s="11">
        <f t="shared" si="11"/>
        <v>0.74272038292780218</v>
      </c>
    </row>
    <row r="55" spans="2:8" x14ac:dyDescent="0.25">
      <c r="B55" s="42" t="s">
        <v>68</v>
      </c>
      <c r="C55" s="8" t="s">
        <v>17</v>
      </c>
      <c r="D55" s="9">
        <v>205</v>
      </c>
      <c r="E55" s="9">
        <v>232</v>
      </c>
      <c r="F55" s="9">
        <v>1920</v>
      </c>
      <c r="G55" s="9">
        <v>339</v>
      </c>
      <c r="H55" s="10">
        <f>SUM(D55:G55)</f>
        <v>2696</v>
      </c>
    </row>
    <row r="56" spans="2:8" x14ac:dyDescent="0.25">
      <c r="B56" s="43"/>
      <c r="C56" s="8" t="s">
        <v>18</v>
      </c>
      <c r="D56" s="9">
        <v>243</v>
      </c>
      <c r="E56" s="9">
        <v>283</v>
      </c>
      <c r="F56" s="9">
        <v>2432</v>
      </c>
      <c r="G56" s="9">
        <v>354</v>
      </c>
      <c r="H56" s="10">
        <f>SUM(D56:G56)</f>
        <v>3312</v>
      </c>
    </row>
    <row r="57" spans="2:8" x14ac:dyDescent="0.25">
      <c r="B57" s="44"/>
      <c r="C57" s="8" t="s">
        <v>19</v>
      </c>
      <c r="D57" s="11">
        <f>IFERROR((D55/D56),0)</f>
        <v>0.84362139917695478</v>
      </c>
      <c r="E57" s="11">
        <f t="shared" ref="E57:H57" si="12">IFERROR((E55/E56),0)</f>
        <v>0.81978798586572443</v>
      </c>
      <c r="F57" s="11">
        <f t="shared" si="12"/>
        <v>0.78947368421052633</v>
      </c>
      <c r="G57" s="11">
        <f t="shared" si="12"/>
        <v>0.9576271186440678</v>
      </c>
      <c r="H57" s="11">
        <f t="shared" si="12"/>
        <v>0.81400966183574874</v>
      </c>
    </row>
    <row r="58" spans="2:8" x14ac:dyDescent="0.25">
      <c r="B58" s="42" t="s">
        <v>95</v>
      </c>
      <c r="C58" s="8" t="s">
        <v>17</v>
      </c>
      <c r="D58" s="9">
        <v>133</v>
      </c>
      <c r="E58" s="9">
        <v>119</v>
      </c>
      <c r="F58" s="9">
        <v>2754</v>
      </c>
      <c r="G58" s="9">
        <v>2327</v>
      </c>
      <c r="H58" s="10">
        <f>SUM(D58:G58)</f>
        <v>5333</v>
      </c>
    </row>
    <row r="59" spans="2:8" x14ac:dyDescent="0.25">
      <c r="B59" s="43"/>
      <c r="C59" s="8" t="s">
        <v>18</v>
      </c>
      <c r="D59" s="9">
        <v>162</v>
      </c>
      <c r="E59" s="9">
        <v>147</v>
      </c>
      <c r="F59" s="9">
        <v>3306</v>
      </c>
      <c r="G59" s="9">
        <v>2530</v>
      </c>
      <c r="H59" s="10">
        <f>SUM(D59:G59)</f>
        <v>6145</v>
      </c>
    </row>
    <row r="60" spans="2:8" x14ac:dyDescent="0.25">
      <c r="B60" s="44"/>
      <c r="C60" s="8" t="s">
        <v>19</v>
      </c>
      <c r="D60" s="11">
        <f>IFERROR((D58/D59),0)</f>
        <v>0.82098765432098764</v>
      </c>
      <c r="E60" s="11">
        <f t="shared" ref="E60:H60" si="13">IFERROR((E58/E59),0)</f>
        <v>0.80952380952380953</v>
      </c>
      <c r="F60" s="11">
        <f t="shared" si="13"/>
        <v>0.83303085299455537</v>
      </c>
      <c r="G60" s="11">
        <f t="shared" si="13"/>
        <v>0.91976284584980239</v>
      </c>
      <c r="H60" s="11">
        <f t="shared" si="13"/>
        <v>0.86786004882017898</v>
      </c>
    </row>
    <row r="61" spans="2:8" x14ac:dyDescent="0.25">
      <c r="B61" s="42" t="s">
        <v>92</v>
      </c>
      <c r="C61" s="8" t="s">
        <v>17</v>
      </c>
      <c r="D61" s="9">
        <v>303</v>
      </c>
      <c r="E61" s="9">
        <v>0</v>
      </c>
      <c r="F61" s="9">
        <v>9362</v>
      </c>
      <c r="G61" s="9">
        <v>1156</v>
      </c>
      <c r="H61" s="10">
        <f>SUM(D61:G61)</f>
        <v>10821</v>
      </c>
    </row>
    <row r="62" spans="2:8" x14ac:dyDescent="0.25">
      <c r="B62" s="43"/>
      <c r="C62" s="8" t="s">
        <v>18</v>
      </c>
      <c r="D62" s="9">
        <v>357</v>
      </c>
      <c r="E62" s="9">
        <v>0</v>
      </c>
      <c r="F62" s="9">
        <v>11097</v>
      </c>
      <c r="G62" s="9">
        <v>1189</v>
      </c>
      <c r="H62" s="10">
        <f>SUM(D62:G62)</f>
        <v>12643</v>
      </c>
    </row>
    <row r="63" spans="2:8" x14ac:dyDescent="0.25">
      <c r="B63" s="44"/>
      <c r="C63" s="8" t="s">
        <v>19</v>
      </c>
      <c r="D63" s="11">
        <f>IFERROR((D61/D62),0)</f>
        <v>0.84873949579831931</v>
      </c>
      <c r="E63" s="11">
        <f t="shared" ref="E63:H63" si="14">IFERROR((E61/E62),0)</f>
        <v>0</v>
      </c>
      <c r="F63" s="11">
        <f t="shared" si="14"/>
        <v>0.84365143732540326</v>
      </c>
      <c r="G63" s="11">
        <f t="shared" si="14"/>
        <v>0.9722455845248108</v>
      </c>
      <c r="H63" s="11">
        <f t="shared" si="14"/>
        <v>0.85588863402673421</v>
      </c>
    </row>
    <row r="64" spans="2:8" x14ac:dyDescent="0.25">
      <c r="B64" s="42" t="s">
        <v>69</v>
      </c>
      <c r="C64" s="8" t="s">
        <v>17</v>
      </c>
      <c r="D64" s="9">
        <v>169</v>
      </c>
      <c r="E64" s="9">
        <v>139</v>
      </c>
      <c r="F64" s="9">
        <v>2307</v>
      </c>
      <c r="G64" s="9">
        <v>653</v>
      </c>
      <c r="H64" s="10">
        <f>SUM(D64:G64)</f>
        <v>3268</v>
      </c>
    </row>
    <row r="65" spans="2:8" x14ac:dyDescent="0.25">
      <c r="B65" s="43"/>
      <c r="C65" s="8" t="s">
        <v>18</v>
      </c>
      <c r="D65" s="9">
        <v>203</v>
      </c>
      <c r="E65" s="9">
        <v>165</v>
      </c>
      <c r="F65" s="9">
        <v>2606</v>
      </c>
      <c r="G65" s="9">
        <v>684</v>
      </c>
      <c r="H65" s="10">
        <f>SUM(D65:G65)</f>
        <v>3658</v>
      </c>
    </row>
    <row r="66" spans="2:8" x14ac:dyDescent="0.25">
      <c r="B66" s="44"/>
      <c r="C66" s="8" t="s">
        <v>19</v>
      </c>
      <c r="D66" s="11">
        <f>IFERROR((D64/D65),0)</f>
        <v>0.83251231527093594</v>
      </c>
      <c r="E66" s="11">
        <f t="shared" ref="E66:H66" si="15">IFERROR((E64/E65),0)</f>
        <v>0.84242424242424241</v>
      </c>
      <c r="F66" s="11">
        <f t="shared" si="15"/>
        <v>0.88526477359938605</v>
      </c>
      <c r="G66" s="11">
        <f t="shared" si="15"/>
        <v>0.95467836257309946</v>
      </c>
      <c r="H66" s="11">
        <f t="shared" si="15"/>
        <v>0.89338436303991253</v>
      </c>
    </row>
    <row r="67" spans="2:8" x14ac:dyDescent="0.25">
      <c r="B67" s="42" t="s">
        <v>89</v>
      </c>
      <c r="C67" s="8" t="s">
        <v>17</v>
      </c>
      <c r="D67" s="9">
        <v>252</v>
      </c>
      <c r="E67" s="9">
        <v>296</v>
      </c>
      <c r="F67" s="9">
        <v>3841</v>
      </c>
      <c r="G67" s="9">
        <v>2084</v>
      </c>
      <c r="H67" s="10">
        <f>SUM(D67:G67)</f>
        <v>6473</v>
      </c>
    </row>
    <row r="68" spans="2:8" x14ac:dyDescent="0.25">
      <c r="B68" s="43"/>
      <c r="C68" s="8" t="s">
        <v>18</v>
      </c>
      <c r="D68" s="9">
        <v>311</v>
      </c>
      <c r="E68" s="9">
        <v>399</v>
      </c>
      <c r="F68" s="9">
        <v>4783</v>
      </c>
      <c r="G68" s="9">
        <v>2309</v>
      </c>
      <c r="H68" s="10">
        <f>SUM(D68:G68)</f>
        <v>7802</v>
      </c>
    </row>
    <row r="69" spans="2:8" x14ac:dyDescent="0.25">
      <c r="B69" s="44"/>
      <c r="C69" s="8" t="s">
        <v>19</v>
      </c>
      <c r="D69" s="11">
        <f>IFERROR((D67/D68),0)</f>
        <v>0.81028938906752412</v>
      </c>
      <c r="E69" s="11">
        <f t="shared" ref="E69:G69" si="16">IFERROR((E67/E68),0)</f>
        <v>0.74185463659147866</v>
      </c>
      <c r="F69" s="11">
        <f t="shared" si="16"/>
        <v>0.80305247752456621</v>
      </c>
      <c r="G69" s="11">
        <f t="shared" si="16"/>
        <v>0.90255521870939803</v>
      </c>
      <c r="H69" s="11">
        <f>IFERROR((H67/H68),0)</f>
        <v>0.82965906177903104</v>
      </c>
    </row>
    <row r="70" spans="2:8" x14ac:dyDescent="0.25">
      <c r="B70" s="42" t="s">
        <v>90</v>
      </c>
      <c r="C70" s="8" t="s">
        <v>17</v>
      </c>
      <c r="D70" s="9">
        <v>468</v>
      </c>
      <c r="E70" s="9">
        <v>808</v>
      </c>
      <c r="F70" s="9">
        <v>6489</v>
      </c>
      <c r="G70" s="9">
        <v>3127</v>
      </c>
      <c r="H70" s="10">
        <f>SUM(D70:G70)</f>
        <v>10892</v>
      </c>
    </row>
    <row r="71" spans="2:8" x14ac:dyDescent="0.25">
      <c r="B71" s="43"/>
      <c r="C71" s="8" t="s">
        <v>18</v>
      </c>
      <c r="D71" s="9">
        <v>879</v>
      </c>
      <c r="E71" s="9">
        <v>1577</v>
      </c>
      <c r="F71" s="9">
        <v>10378</v>
      </c>
      <c r="G71" s="9">
        <v>3856</v>
      </c>
      <c r="H71" s="10">
        <f>SUM(D71:G71)</f>
        <v>16690</v>
      </c>
    </row>
    <row r="72" spans="2:8" x14ac:dyDescent="0.25">
      <c r="B72" s="44"/>
      <c r="C72" s="8" t="s">
        <v>19</v>
      </c>
      <c r="D72" s="11">
        <f>IFERROR((D70/D71),0)</f>
        <v>0.53242320819112632</v>
      </c>
      <c r="E72" s="11">
        <f t="shared" ref="E72:H72" si="17">IFERROR((E70/E71),0)</f>
        <v>0.51236525047558656</v>
      </c>
      <c r="F72" s="11">
        <f t="shared" si="17"/>
        <v>0.62526498361919447</v>
      </c>
      <c r="G72" s="11">
        <f t="shared" si="17"/>
        <v>0.81094398340248963</v>
      </c>
      <c r="H72" s="11">
        <f t="shared" si="17"/>
        <v>0.65260635110844822</v>
      </c>
    </row>
    <row r="73" spans="2:8" x14ac:dyDescent="0.25">
      <c r="B73" s="42" t="s">
        <v>94</v>
      </c>
      <c r="C73" s="8" t="s">
        <v>17</v>
      </c>
      <c r="D73" s="9">
        <v>96</v>
      </c>
      <c r="E73" s="9">
        <v>79</v>
      </c>
      <c r="F73" s="9">
        <v>2716</v>
      </c>
      <c r="G73" s="9">
        <v>1432</v>
      </c>
      <c r="H73" s="10">
        <f>SUM(D73:G73)</f>
        <v>4323</v>
      </c>
    </row>
    <row r="74" spans="2:8" x14ac:dyDescent="0.25">
      <c r="B74" s="43"/>
      <c r="C74" s="8" t="s">
        <v>18</v>
      </c>
      <c r="D74" s="9">
        <v>117</v>
      </c>
      <c r="E74" s="9">
        <v>103</v>
      </c>
      <c r="F74" s="9">
        <v>3367</v>
      </c>
      <c r="G74" s="9">
        <v>1816</v>
      </c>
      <c r="H74" s="10">
        <f>SUM(D74:G74)</f>
        <v>5403</v>
      </c>
    </row>
    <row r="75" spans="2:8" x14ac:dyDescent="0.25">
      <c r="B75" s="44"/>
      <c r="C75" s="8" t="s">
        <v>19</v>
      </c>
      <c r="D75" s="11">
        <f>IFERROR((D73/D74),0)</f>
        <v>0.82051282051282048</v>
      </c>
      <c r="E75" s="11">
        <f t="shared" ref="E75:H75" si="18">IFERROR((E73/E74),0)</f>
        <v>0.76699029126213591</v>
      </c>
      <c r="F75" s="11">
        <f t="shared" si="18"/>
        <v>0.8066528066528067</v>
      </c>
      <c r="G75" s="11">
        <f t="shared" si="18"/>
        <v>0.78854625550660795</v>
      </c>
      <c r="H75" s="11">
        <f t="shared" si="18"/>
        <v>0.80011104941699052</v>
      </c>
    </row>
    <row r="76" spans="2:8" x14ac:dyDescent="0.25">
      <c r="B76" s="42" t="s">
        <v>93</v>
      </c>
      <c r="C76" s="8" t="s">
        <v>17</v>
      </c>
      <c r="D76" s="9">
        <v>58</v>
      </c>
      <c r="E76" s="9">
        <v>53</v>
      </c>
      <c r="F76" s="9">
        <v>2448</v>
      </c>
      <c r="G76" s="9">
        <v>836</v>
      </c>
      <c r="H76" s="10">
        <f>SUM(D76:G76)</f>
        <v>3395</v>
      </c>
    </row>
    <row r="77" spans="2:8" x14ac:dyDescent="0.25">
      <c r="B77" s="43"/>
      <c r="C77" s="8" t="s">
        <v>18</v>
      </c>
      <c r="D77" s="9">
        <v>80</v>
      </c>
      <c r="E77" s="9">
        <v>66</v>
      </c>
      <c r="F77" s="9">
        <v>2927</v>
      </c>
      <c r="G77" s="9">
        <v>993</v>
      </c>
      <c r="H77" s="10">
        <f>SUM(D77:G77)</f>
        <v>4066</v>
      </c>
    </row>
    <row r="78" spans="2:8" x14ac:dyDescent="0.25">
      <c r="B78" s="44"/>
      <c r="C78" s="8" t="s">
        <v>19</v>
      </c>
      <c r="D78" s="11">
        <f>IFERROR((D76/D77),0)</f>
        <v>0.72499999999999998</v>
      </c>
      <c r="E78" s="11">
        <f t="shared" ref="E78:H78" si="19">IFERROR((E76/E77),0)</f>
        <v>0.80303030303030298</v>
      </c>
      <c r="F78" s="11">
        <f t="shared" si="19"/>
        <v>0.83635121284591729</v>
      </c>
      <c r="G78" s="11">
        <f t="shared" si="19"/>
        <v>0.84189325276938565</v>
      </c>
      <c r="H78" s="11">
        <f t="shared" si="19"/>
        <v>0.83497294638465325</v>
      </c>
    </row>
    <row r="79" spans="2:8" x14ac:dyDescent="0.25">
      <c r="B79" s="42" t="s">
        <v>70</v>
      </c>
      <c r="C79" s="8" t="s">
        <v>17</v>
      </c>
      <c r="D79" s="9">
        <v>40</v>
      </c>
      <c r="E79" s="9">
        <v>20</v>
      </c>
      <c r="F79" s="9">
        <v>1268</v>
      </c>
      <c r="G79" s="9">
        <v>462</v>
      </c>
      <c r="H79" s="10">
        <f>SUM(D79:G79)</f>
        <v>1790</v>
      </c>
    </row>
    <row r="80" spans="2:8" x14ac:dyDescent="0.25">
      <c r="B80" s="43"/>
      <c r="C80" s="8" t="s">
        <v>18</v>
      </c>
      <c r="D80" s="9">
        <v>49</v>
      </c>
      <c r="E80" s="9">
        <v>25</v>
      </c>
      <c r="F80" s="9">
        <v>1567</v>
      </c>
      <c r="G80" s="9">
        <v>551</v>
      </c>
      <c r="H80" s="10">
        <f>SUM(D80:G80)</f>
        <v>2192</v>
      </c>
    </row>
    <row r="81" spans="2:8" x14ac:dyDescent="0.25">
      <c r="B81" s="44"/>
      <c r="C81" s="8" t="s">
        <v>19</v>
      </c>
      <c r="D81" s="11">
        <f>IFERROR((D79/D80),0)</f>
        <v>0.81632653061224492</v>
      </c>
      <c r="E81" s="11">
        <f t="shared" ref="E81:H81" si="20">IFERROR((E79/E80),0)</f>
        <v>0.8</v>
      </c>
      <c r="F81" s="11">
        <f t="shared" si="20"/>
        <v>0.80918953414167194</v>
      </c>
      <c r="G81" s="11">
        <f t="shared" si="20"/>
        <v>0.83847549909255903</v>
      </c>
      <c r="H81" s="11">
        <f t="shared" si="20"/>
        <v>0.81660583941605835</v>
      </c>
    </row>
    <row r="82" spans="2:8" x14ac:dyDescent="0.25">
      <c r="B82" s="42" t="s">
        <v>71</v>
      </c>
      <c r="C82" s="8" t="s">
        <v>17</v>
      </c>
      <c r="D82" s="9">
        <v>121</v>
      </c>
      <c r="E82" s="9">
        <v>188</v>
      </c>
      <c r="F82" s="9">
        <v>2988</v>
      </c>
      <c r="G82" s="9">
        <v>528</v>
      </c>
      <c r="H82" s="10">
        <f>SUM(D82:G82)</f>
        <v>3825</v>
      </c>
    </row>
    <row r="83" spans="2:8" x14ac:dyDescent="0.25">
      <c r="B83" s="43"/>
      <c r="C83" s="8" t="s">
        <v>18</v>
      </c>
      <c r="D83" s="9">
        <v>187</v>
      </c>
      <c r="E83" s="9">
        <v>283</v>
      </c>
      <c r="F83" s="9">
        <v>4632</v>
      </c>
      <c r="G83" s="9">
        <v>790</v>
      </c>
      <c r="H83" s="10">
        <f>SUM(D83:G83)</f>
        <v>5892</v>
      </c>
    </row>
    <row r="84" spans="2:8" x14ac:dyDescent="0.25">
      <c r="B84" s="44"/>
      <c r="C84" s="8" t="s">
        <v>19</v>
      </c>
      <c r="D84" s="11">
        <f>IFERROR((D82/D83),0)</f>
        <v>0.6470588235294118</v>
      </c>
      <c r="E84" s="11">
        <f t="shared" ref="E84:H84" si="21">IFERROR((E82/E83),0)</f>
        <v>0.66431095406360419</v>
      </c>
      <c r="F84" s="11">
        <f t="shared" si="21"/>
        <v>0.64507772020725385</v>
      </c>
      <c r="G84" s="11">
        <f t="shared" si="21"/>
        <v>0.66835443037974684</v>
      </c>
      <c r="H84" s="11">
        <f t="shared" si="21"/>
        <v>0.64918533604887985</v>
      </c>
    </row>
    <row r="85" spans="2:8" x14ac:dyDescent="0.25">
      <c r="B85" s="42" t="s">
        <v>72</v>
      </c>
      <c r="C85" s="8" t="s">
        <v>17</v>
      </c>
      <c r="D85" s="9">
        <v>354</v>
      </c>
      <c r="E85" s="9">
        <v>230</v>
      </c>
      <c r="F85" s="9">
        <v>3263</v>
      </c>
      <c r="G85" s="9">
        <v>1209</v>
      </c>
      <c r="H85" s="10">
        <f>SUM(D85:G85)</f>
        <v>5056</v>
      </c>
    </row>
    <row r="86" spans="2:8" x14ac:dyDescent="0.25">
      <c r="B86" s="43"/>
      <c r="C86" s="8" t="s">
        <v>18</v>
      </c>
      <c r="D86" s="9">
        <v>446</v>
      </c>
      <c r="E86" s="9">
        <v>310</v>
      </c>
      <c r="F86" s="9">
        <v>4192</v>
      </c>
      <c r="G86" s="9">
        <v>1369</v>
      </c>
      <c r="H86" s="10">
        <f>SUM(D86:G86)</f>
        <v>6317</v>
      </c>
    </row>
    <row r="87" spans="2:8" x14ac:dyDescent="0.25">
      <c r="B87" s="44"/>
      <c r="C87" s="8" t="s">
        <v>19</v>
      </c>
      <c r="D87" s="11">
        <f>IFERROR((D85/D86),0)</f>
        <v>0.79372197309417036</v>
      </c>
      <c r="E87" s="11">
        <f t="shared" ref="E87:H87" si="22">IFERROR((E85/E86),0)</f>
        <v>0.74193548387096775</v>
      </c>
      <c r="F87" s="11">
        <f t="shared" si="22"/>
        <v>0.77838740458015265</v>
      </c>
      <c r="G87" s="11">
        <f t="shared" si="22"/>
        <v>0.88312636961285607</v>
      </c>
      <c r="H87" s="11">
        <f t="shared" si="22"/>
        <v>0.80037992718062367</v>
      </c>
    </row>
    <row r="88" spans="2:8" x14ac:dyDescent="0.25">
      <c r="B88" s="42" t="s">
        <v>73</v>
      </c>
      <c r="C88" s="8" t="s">
        <v>17</v>
      </c>
      <c r="D88" s="9">
        <v>53</v>
      </c>
      <c r="E88" s="9">
        <v>71</v>
      </c>
      <c r="F88" s="9">
        <v>2639</v>
      </c>
      <c r="G88" s="9">
        <v>722</v>
      </c>
      <c r="H88" s="10">
        <f>SUM(D88:G88)</f>
        <v>3485</v>
      </c>
    </row>
    <row r="89" spans="2:8" x14ac:dyDescent="0.25">
      <c r="B89" s="43"/>
      <c r="C89" s="8" t="s">
        <v>18</v>
      </c>
      <c r="D89" s="9">
        <v>64</v>
      </c>
      <c r="E89" s="9">
        <v>94</v>
      </c>
      <c r="F89" s="9">
        <v>3325</v>
      </c>
      <c r="G89" s="9">
        <v>797</v>
      </c>
      <c r="H89" s="10">
        <f>SUM(D89:G89)</f>
        <v>4280</v>
      </c>
    </row>
    <row r="90" spans="2:8" x14ac:dyDescent="0.25">
      <c r="B90" s="44"/>
      <c r="C90" s="8" t="s">
        <v>19</v>
      </c>
      <c r="D90" s="11">
        <f>IFERROR((D88/D89),0)</f>
        <v>0.828125</v>
      </c>
      <c r="E90" s="11">
        <f t="shared" ref="E90:H90" si="23">IFERROR((E88/E89),0)</f>
        <v>0.75531914893617025</v>
      </c>
      <c r="F90" s="11">
        <f t="shared" si="23"/>
        <v>0.79368421052631577</v>
      </c>
      <c r="G90" s="11">
        <f t="shared" si="23"/>
        <v>0.90589711417816809</v>
      </c>
      <c r="H90" s="11">
        <f t="shared" si="23"/>
        <v>0.81425233644859818</v>
      </c>
    </row>
    <row r="91" spans="2:8" x14ac:dyDescent="0.25">
      <c r="B91" s="42" t="s">
        <v>74</v>
      </c>
      <c r="C91" s="8" t="s">
        <v>17</v>
      </c>
      <c r="D91" s="9">
        <v>165</v>
      </c>
      <c r="E91" s="9">
        <v>87</v>
      </c>
      <c r="F91" s="9">
        <v>4787</v>
      </c>
      <c r="G91" s="9">
        <v>1431</v>
      </c>
      <c r="H91" s="10">
        <f>SUM(D91:G91)</f>
        <v>6470</v>
      </c>
    </row>
    <row r="92" spans="2:8" x14ac:dyDescent="0.25">
      <c r="B92" s="43"/>
      <c r="C92" s="8" t="s">
        <v>18</v>
      </c>
      <c r="D92" s="9">
        <v>215</v>
      </c>
      <c r="E92" s="9">
        <v>143</v>
      </c>
      <c r="F92" s="9">
        <v>6004</v>
      </c>
      <c r="G92" s="9">
        <v>1558</v>
      </c>
      <c r="H92" s="10">
        <f>SUM(D92:G92)</f>
        <v>7920</v>
      </c>
    </row>
    <row r="93" spans="2:8" x14ac:dyDescent="0.25">
      <c r="B93" s="44"/>
      <c r="C93" s="8" t="s">
        <v>19</v>
      </c>
      <c r="D93" s="11">
        <f>IFERROR((D91/D92),0)</f>
        <v>0.76744186046511631</v>
      </c>
      <c r="E93" s="11">
        <f t="shared" ref="E93:H93" si="24">IFERROR((E91/E92),0)</f>
        <v>0.60839160839160844</v>
      </c>
      <c r="F93" s="11">
        <f t="shared" si="24"/>
        <v>0.79730179880079943</v>
      </c>
      <c r="G93" s="11">
        <f t="shared" si="24"/>
        <v>0.91848523748395383</v>
      </c>
      <c r="H93" s="11">
        <f t="shared" si="24"/>
        <v>0.81691919191919193</v>
      </c>
    </row>
    <row r="94" spans="2:8" x14ac:dyDescent="0.25">
      <c r="B94" s="42" t="s">
        <v>75</v>
      </c>
      <c r="C94" s="8" t="s">
        <v>17</v>
      </c>
      <c r="D94" s="9">
        <v>302</v>
      </c>
      <c r="E94" s="9">
        <v>626</v>
      </c>
      <c r="F94" s="9">
        <v>3305</v>
      </c>
      <c r="G94" s="9">
        <v>879</v>
      </c>
      <c r="H94" s="10">
        <f>SUM(D94:G94)</f>
        <v>5112</v>
      </c>
    </row>
    <row r="95" spans="2:8" x14ac:dyDescent="0.25">
      <c r="B95" s="43"/>
      <c r="C95" s="8" t="s">
        <v>18</v>
      </c>
      <c r="D95" s="9">
        <v>420</v>
      </c>
      <c r="E95" s="9">
        <v>821</v>
      </c>
      <c r="F95" s="9">
        <v>4252</v>
      </c>
      <c r="G95" s="9">
        <v>1014</v>
      </c>
      <c r="H95" s="10">
        <f>SUM(D95:G95)</f>
        <v>6507</v>
      </c>
    </row>
    <row r="96" spans="2:8" x14ac:dyDescent="0.25">
      <c r="B96" s="44"/>
      <c r="C96" s="8" t="s">
        <v>19</v>
      </c>
      <c r="D96" s="11">
        <f>IFERROR((D94/D95),0)</f>
        <v>0.71904761904761905</v>
      </c>
      <c r="E96" s="11">
        <f t="shared" ref="E96:H96" si="25">IFERROR((E94/E95),0)</f>
        <v>0.76248477466504261</v>
      </c>
      <c r="F96" s="11">
        <f t="shared" si="25"/>
        <v>0.77728127939793035</v>
      </c>
      <c r="G96" s="11">
        <f t="shared" si="25"/>
        <v>0.86686390532544377</v>
      </c>
      <c r="H96" s="11">
        <f t="shared" si="25"/>
        <v>0.78561549100968187</v>
      </c>
    </row>
    <row r="97" spans="2:8" x14ac:dyDescent="0.25">
      <c r="B97" s="42" t="s">
        <v>76</v>
      </c>
      <c r="C97" s="8" t="s">
        <v>17</v>
      </c>
      <c r="D97" s="9">
        <v>189</v>
      </c>
      <c r="E97" s="9">
        <v>364</v>
      </c>
      <c r="F97" s="9">
        <v>3551</v>
      </c>
      <c r="G97" s="9">
        <v>765</v>
      </c>
      <c r="H97" s="10">
        <f>SUM(D97:G97)</f>
        <v>4869</v>
      </c>
    </row>
    <row r="98" spans="2:8" x14ac:dyDescent="0.25">
      <c r="B98" s="43"/>
      <c r="C98" s="8" t="s">
        <v>18</v>
      </c>
      <c r="D98" s="9">
        <v>211</v>
      </c>
      <c r="E98" s="9">
        <v>433</v>
      </c>
      <c r="F98" s="9">
        <v>4167</v>
      </c>
      <c r="G98" s="9">
        <v>872</v>
      </c>
      <c r="H98" s="10">
        <f>SUM(D98:G98)</f>
        <v>5683</v>
      </c>
    </row>
    <row r="99" spans="2:8" x14ac:dyDescent="0.25">
      <c r="B99" s="44"/>
      <c r="C99" s="8" t="s">
        <v>19</v>
      </c>
      <c r="D99" s="11">
        <f>IFERROR((D97/D98),0)</f>
        <v>0.89573459715639814</v>
      </c>
      <c r="E99" s="11">
        <f t="shared" ref="E99:H99" si="26">IFERROR((E97/E98),0)</f>
        <v>0.84064665127020788</v>
      </c>
      <c r="F99" s="11">
        <f t="shared" si="26"/>
        <v>0.85217182625389964</v>
      </c>
      <c r="G99" s="11">
        <f t="shared" si="26"/>
        <v>0.87729357798165142</v>
      </c>
      <c r="H99" s="11">
        <f t="shared" si="26"/>
        <v>0.85676579271511522</v>
      </c>
    </row>
    <row r="100" spans="2:8" x14ac:dyDescent="0.25">
      <c r="B100" s="42" t="s">
        <v>77</v>
      </c>
      <c r="C100" s="8" t="s">
        <v>17</v>
      </c>
      <c r="D100" s="9">
        <v>97</v>
      </c>
      <c r="E100" s="9">
        <v>190</v>
      </c>
      <c r="F100" s="9">
        <v>2294</v>
      </c>
      <c r="G100" s="9">
        <v>494</v>
      </c>
      <c r="H100" s="10">
        <f>SUM(D100:G100)</f>
        <v>3075</v>
      </c>
    </row>
    <row r="101" spans="2:8" x14ac:dyDescent="0.25">
      <c r="B101" s="43"/>
      <c r="C101" s="8" t="s">
        <v>18</v>
      </c>
      <c r="D101" s="9">
        <v>136</v>
      </c>
      <c r="E101" s="9">
        <v>254</v>
      </c>
      <c r="F101" s="9">
        <v>3000</v>
      </c>
      <c r="G101" s="9">
        <v>634</v>
      </c>
      <c r="H101" s="10">
        <f>SUM(D101:G101)</f>
        <v>4024</v>
      </c>
    </row>
    <row r="102" spans="2:8" x14ac:dyDescent="0.25">
      <c r="B102" s="44"/>
      <c r="C102" s="8" t="s">
        <v>19</v>
      </c>
      <c r="D102" s="11">
        <f>IFERROR((D100/D101),0)</f>
        <v>0.71323529411764708</v>
      </c>
      <c r="E102" s="11">
        <f t="shared" ref="E102:H102" si="27">IFERROR((E100/E101),0)</f>
        <v>0.74803149606299213</v>
      </c>
      <c r="F102" s="11">
        <f t="shared" si="27"/>
        <v>0.76466666666666672</v>
      </c>
      <c r="G102" s="11">
        <f t="shared" si="27"/>
        <v>0.77917981072555209</v>
      </c>
      <c r="H102" s="11">
        <f t="shared" si="27"/>
        <v>0.76416500994035785</v>
      </c>
    </row>
    <row r="103" spans="2:8" x14ac:dyDescent="0.25">
      <c r="B103" s="42" t="s">
        <v>78</v>
      </c>
      <c r="C103" s="8" t="s">
        <v>17</v>
      </c>
      <c r="D103" s="9">
        <v>44</v>
      </c>
      <c r="E103" s="9">
        <v>16</v>
      </c>
      <c r="F103" s="9">
        <v>1621</v>
      </c>
      <c r="G103" s="9">
        <v>437</v>
      </c>
      <c r="H103" s="10">
        <f>SUM(D103:G103)</f>
        <v>2118</v>
      </c>
    </row>
    <row r="104" spans="2:8" x14ac:dyDescent="0.25">
      <c r="B104" s="43"/>
      <c r="C104" s="8" t="s">
        <v>18</v>
      </c>
      <c r="D104" s="9">
        <v>52</v>
      </c>
      <c r="E104" s="9">
        <v>20</v>
      </c>
      <c r="F104" s="9">
        <v>1876</v>
      </c>
      <c r="G104" s="9">
        <v>480</v>
      </c>
      <c r="H104" s="10">
        <f>SUM(D104:G104)</f>
        <v>2428</v>
      </c>
    </row>
    <row r="105" spans="2:8" x14ac:dyDescent="0.25">
      <c r="B105" s="44"/>
      <c r="C105" s="8" t="s">
        <v>19</v>
      </c>
      <c r="D105" s="11">
        <f>IFERROR((D103/D104),0)</f>
        <v>0.84615384615384615</v>
      </c>
      <c r="E105" s="11">
        <f t="shared" ref="E105:H105" si="28">IFERROR((E103/E104),0)</f>
        <v>0.8</v>
      </c>
      <c r="F105" s="11">
        <f t="shared" si="28"/>
        <v>0.86407249466950964</v>
      </c>
      <c r="G105" s="11">
        <f t="shared" si="28"/>
        <v>0.91041666666666665</v>
      </c>
      <c r="H105" s="11">
        <f t="shared" si="28"/>
        <v>0.87232289950576603</v>
      </c>
    </row>
    <row r="106" spans="2:8" x14ac:dyDescent="0.25">
      <c r="B106" s="42" t="s">
        <v>79</v>
      </c>
      <c r="C106" s="8" t="s">
        <v>17</v>
      </c>
      <c r="D106" s="9">
        <v>173</v>
      </c>
      <c r="E106" s="9">
        <v>40</v>
      </c>
      <c r="F106" s="9">
        <v>3141</v>
      </c>
      <c r="G106" s="9">
        <v>741</v>
      </c>
      <c r="H106" s="10">
        <f>SUM(D106:G106)</f>
        <v>4095</v>
      </c>
    </row>
    <row r="107" spans="2:8" x14ac:dyDescent="0.25">
      <c r="B107" s="43"/>
      <c r="C107" s="8" t="s">
        <v>18</v>
      </c>
      <c r="D107" s="9">
        <v>205</v>
      </c>
      <c r="E107" s="9">
        <v>51</v>
      </c>
      <c r="F107" s="9">
        <v>3779</v>
      </c>
      <c r="G107" s="9">
        <v>881</v>
      </c>
      <c r="H107" s="10">
        <f>SUM(D107:G107)</f>
        <v>4916</v>
      </c>
    </row>
    <row r="108" spans="2:8" x14ac:dyDescent="0.25">
      <c r="B108" s="44"/>
      <c r="C108" s="8" t="s">
        <v>19</v>
      </c>
      <c r="D108" s="11">
        <f>IFERROR((D106/D107),0)</f>
        <v>0.84390243902439022</v>
      </c>
      <c r="E108" s="11">
        <f t="shared" ref="E108:H108" si="29">IFERROR((E106/E107),0)</f>
        <v>0.78431372549019607</v>
      </c>
      <c r="F108" s="11">
        <f t="shared" si="29"/>
        <v>0.83117226779571318</v>
      </c>
      <c r="G108" s="11">
        <f t="shared" si="29"/>
        <v>0.84108967082860386</v>
      </c>
      <c r="H108" s="11">
        <f t="shared" si="29"/>
        <v>0.83299430431244914</v>
      </c>
    </row>
    <row r="109" spans="2:8" x14ac:dyDescent="0.25">
      <c r="B109" s="42" t="s">
        <v>80</v>
      </c>
      <c r="C109" s="8" t="s">
        <v>17</v>
      </c>
      <c r="D109" s="9">
        <v>25</v>
      </c>
      <c r="E109" s="9">
        <v>19</v>
      </c>
      <c r="F109" s="9">
        <v>2526</v>
      </c>
      <c r="G109" s="9">
        <v>368</v>
      </c>
      <c r="H109" s="10">
        <f>SUM(D109:G109)</f>
        <v>2938</v>
      </c>
    </row>
    <row r="110" spans="2:8" x14ac:dyDescent="0.25">
      <c r="B110" s="43"/>
      <c r="C110" s="8" t="s">
        <v>18</v>
      </c>
      <c r="D110" s="9">
        <v>27</v>
      </c>
      <c r="E110" s="9">
        <v>19</v>
      </c>
      <c r="F110" s="9">
        <v>2628</v>
      </c>
      <c r="G110" s="9">
        <v>379</v>
      </c>
      <c r="H110" s="10">
        <f>SUM(D110:G110)</f>
        <v>3053</v>
      </c>
    </row>
    <row r="111" spans="2:8" x14ac:dyDescent="0.25">
      <c r="B111" s="44"/>
      <c r="C111" s="8" t="s">
        <v>19</v>
      </c>
      <c r="D111" s="11">
        <f>IFERROR((D109/D110),0)</f>
        <v>0.92592592592592593</v>
      </c>
      <c r="E111" s="11">
        <f t="shared" ref="E111:H111" si="30">IFERROR((E109/E110),0)</f>
        <v>1</v>
      </c>
      <c r="F111" s="11">
        <f t="shared" si="30"/>
        <v>0.96118721461187218</v>
      </c>
      <c r="G111" s="11">
        <f t="shared" si="30"/>
        <v>0.97097625329815307</v>
      </c>
      <c r="H111" s="11">
        <f t="shared" si="30"/>
        <v>0.96233213232885684</v>
      </c>
    </row>
    <row r="112" spans="2:8" x14ac:dyDescent="0.25">
      <c r="B112" s="42" t="s">
        <v>81</v>
      </c>
      <c r="C112" s="8" t="s">
        <v>17</v>
      </c>
      <c r="D112" s="9">
        <v>200</v>
      </c>
      <c r="E112" s="9">
        <v>191</v>
      </c>
      <c r="F112" s="9">
        <v>4724</v>
      </c>
      <c r="G112" s="9">
        <v>1051</v>
      </c>
      <c r="H112" s="10">
        <f>SUM(D112:G112)</f>
        <v>6166</v>
      </c>
    </row>
    <row r="113" spans="2:8" x14ac:dyDescent="0.25">
      <c r="B113" s="43"/>
      <c r="C113" s="8" t="s">
        <v>18</v>
      </c>
      <c r="D113" s="9">
        <v>251</v>
      </c>
      <c r="E113" s="9">
        <v>240</v>
      </c>
      <c r="F113" s="9">
        <v>5426</v>
      </c>
      <c r="G113" s="9">
        <v>1141</v>
      </c>
      <c r="H113" s="10">
        <f>SUM(D113:G113)</f>
        <v>7058</v>
      </c>
    </row>
    <row r="114" spans="2:8" x14ac:dyDescent="0.25">
      <c r="B114" s="44"/>
      <c r="C114" s="8" t="s">
        <v>19</v>
      </c>
      <c r="D114" s="11">
        <f>IFERROR((D112/D113),0)</f>
        <v>0.79681274900398402</v>
      </c>
      <c r="E114" s="11">
        <f t="shared" ref="E114:H114" si="31">IFERROR((E112/E113),0)</f>
        <v>0.79583333333333328</v>
      </c>
      <c r="F114" s="11">
        <f t="shared" si="31"/>
        <v>0.8706229266494655</v>
      </c>
      <c r="G114" s="11">
        <f t="shared" si="31"/>
        <v>0.92112182296231371</v>
      </c>
      <c r="H114" s="11">
        <f t="shared" si="31"/>
        <v>0.87361858883536414</v>
      </c>
    </row>
    <row r="115" spans="2:8" x14ac:dyDescent="0.25">
      <c r="B115" s="42" t="s">
        <v>82</v>
      </c>
      <c r="C115" s="8" t="s">
        <v>17</v>
      </c>
      <c r="D115" s="9">
        <v>44</v>
      </c>
      <c r="E115" s="9">
        <v>13</v>
      </c>
      <c r="F115" s="9">
        <v>1296</v>
      </c>
      <c r="G115" s="9">
        <v>578</v>
      </c>
      <c r="H115" s="10">
        <f>SUM(D115:G115)</f>
        <v>1931</v>
      </c>
    </row>
    <row r="116" spans="2:8" x14ac:dyDescent="0.25">
      <c r="B116" s="43"/>
      <c r="C116" s="8" t="s">
        <v>18</v>
      </c>
      <c r="D116" s="9">
        <v>55</v>
      </c>
      <c r="E116" s="9">
        <v>18</v>
      </c>
      <c r="F116" s="9">
        <v>1628</v>
      </c>
      <c r="G116" s="9">
        <v>776</v>
      </c>
      <c r="H116" s="10">
        <f>SUM(D116:G116)</f>
        <v>2477</v>
      </c>
    </row>
    <row r="117" spans="2:8" x14ac:dyDescent="0.25">
      <c r="B117" s="44"/>
      <c r="C117" s="8" t="s">
        <v>19</v>
      </c>
      <c r="D117" s="11">
        <f>IFERROR((D115/D116),0)</f>
        <v>0.8</v>
      </c>
      <c r="E117" s="11">
        <f t="shared" ref="E117:H117" si="32">IFERROR((E115/E116),0)</f>
        <v>0.72222222222222221</v>
      </c>
      <c r="F117" s="11">
        <f t="shared" si="32"/>
        <v>0.7960687960687961</v>
      </c>
      <c r="G117" s="11">
        <f t="shared" si="32"/>
        <v>0.74484536082474229</v>
      </c>
      <c r="H117" s="11">
        <f t="shared" si="32"/>
        <v>0.77957206297941062</v>
      </c>
    </row>
    <row r="118" spans="2:8" x14ac:dyDescent="0.25">
      <c r="B118" s="67" t="s">
        <v>53</v>
      </c>
      <c r="C118" s="12" t="s">
        <v>17</v>
      </c>
      <c r="D118" s="10">
        <f>D13+D16+D19+D22+D25+D28+D31+D34+D37+D40+D43+D46+D49+D52+D55+D58+D64+D79+D82+D85+D88+D91+D94+D97+D100+D103+D106+D109+D112+D115+D67+D70+D73+D76+D61</f>
        <v>5852</v>
      </c>
      <c r="E118" s="10">
        <f t="shared" ref="D118:H119" si="33">E13+E16+E19+E22+E25+E28+E31+E34+E37+E40+E43+E46+E49+E52+E55+E58+E64+E79+E82+E85+E88+E91+E94+E97+E100+E103+E106+E109+E112+E115+E67+E70+E73+E76+E61</f>
        <v>6574</v>
      </c>
      <c r="F118" s="10">
        <f t="shared" si="33"/>
        <v>115932</v>
      </c>
      <c r="G118" s="10">
        <f t="shared" si="33"/>
        <v>31079</v>
      </c>
      <c r="H118" s="10">
        <f>H13+H16+H19+H22+H25+H28+H31+H34+H37+H40+H43+H46+H49+H52+H55+H58+H64+H79+H82+H85+H88+H91+H94+H97+H100+H103+H106+H109+H112+H115+H67+H70+H73+H76+H61</f>
        <v>159437</v>
      </c>
    </row>
    <row r="119" spans="2:8" x14ac:dyDescent="0.25">
      <c r="B119" s="67"/>
      <c r="C119" s="12" t="s">
        <v>18</v>
      </c>
      <c r="D119" s="10">
        <f t="shared" si="33"/>
        <v>7683</v>
      </c>
      <c r="E119" s="10">
        <f t="shared" si="33"/>
        <v>8947</v>
      </c>
      <c r="F119" s="10">
        <f t="shared" si="33"/>
        <v>144820</v>
      </c>
      <c r="G119" s="10">
        <f t="shared" si="33"/>
        <v>36375</v>
      </c>
      <c r="H119" s="10">
        <f>H14+H17+H20+H23+H26+H29+H32+H35+H38+H41+H44+H47+H50+H53+H56+H59+H65+H80+H83+H86+H89+H92+H95+H98+H101+H104+H107+H110+H113+H116+H68+H71+H74+H77+H62</f>
        <v>197825</v>
      </c>
    </row>
    <row r="120" spans="2:8" x14ac:dyDescent="0.25">
      <c r="B120" s="67"/>
      <c r="C120" s="12" t="s">
        <v>19</v>
      </c>
      <c r="D120" s="13">
        <f>IFERROR((D118/D119),0)</f>
        <v>0.76168163477808148</v>
      </c>
      <c r="E120" s="13">
        <f t="shared" ref="E120:H120" si="34">IFERROR((E118/E119),0)</f>
        <v>0.73477143176483739</v>
      </c>
      <c r="F120" s="13">
        <f t="shared" si="34"/>
        <v>0.80052478939373017</v>
      </c>
      <c r="G120" s="13">
        <f t="shared" si="34"/>
        <v>0.85440549828178691</v>
      </c>
      <c r="H120" s="40">
        <f t="shared" si="34"/>
        <v>0.8059497030203463</v>
      </c>
    </row>
  </sheetData>
  <mergeCells count="10">
    <mergeCell ref="C10:F10"/>
    <mergeCell ref="I10:L10"/>
    <mergeCell ref="B12:C12"/>
    <mergeCell ref="B118:B120"/>
    <mergeCell ref="B2:H2"/>
    <mergeCell ref="B3:H3"/>
    <mergeCell ref="I3:M3"/>
    <mergeCell ref="B4:H4"/>
    <mergeCell ref="I4:M4"/>
    <mergeCell ref="C9:F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49"/>
  <sheetViews>
    <sheetView showGridLines="0" zoomScale="85" zoomScaleNormal="85" workbookViewId="0">
      <selection activeCell="C8" sqref="C8"/>
    </sheetView>
  </sheetViews>
  <sheetFormatPr baseColWidth="10" defaultColWidth="9.140625" defaultRowHeight="12" x14ac:dyDescent="0.2"/>
  <cols>
    <col min="1" max="1" width="5.28515625" style="14" customWidth="1"/>
    <col min="2" max="2" width="25.42578125" style="14" customWidth="1"/>
    <col min="3" max="3" width="26.5703125" style="14" customWidth="1"/>
    <col min="4" max="4" width="20.7109375" style="14" customWidth="1"/>
    <col min="5" max="5" width="13.7109375" style="14" customWidth="1"/>
    <col min="6" max="16384" width="9.140625" style="14"/>
  </cols>
  <sheetData>
    <row r="2" spans="2:5" ht="15" x14ac:dyDescent="0.25">
      <c r="B2" s="65" t="s">
        <v>21</v>
      </c>
      <c r="C2" s="65"/>
      <c r="D2" s="65"/>
      <c r="E2" s="65"/>
    </row>
    <row r="3" spans="2:5" ht="15" x14ac:dyDescent="0.2">
      <c r="B3" s="66" t="s">
        <v>22</v>
      </c>
      <c r="C3" s="66"/>
      <c r="D3" s="66"/>
      <c r="E3" s="66"/>
    </row>
    <row r="4" spans="2:5" ht="15" x14ac:dyDescent="0.25">
      <c r="B4" s="65" t="s">
        <v>1</v>
      </c>
      <c r="C4" s="65"/>
      <c r="D4" s="65"/>
      <c r="E4" s="65"/>
    </row>
    <row r="5" spans="2:5" x14ac:dyDescent="0.2">
      <c r="B5" s="24"/>
      <c r="C5" s="24"/>
      <c r="D5" s="24"/>
    </row>
    <row r="6" spans="2:5" ht="15" x14ac:dyDescent="0.25">
      <c r="B6" s="25" t="s">
        <v>2</v>
      </c>
      <c r="C6" t="s">
        <v>88</v>
      </c>
    </row>
    <row r="7" spans="2:5" ht="15" x14ac:dyDescent="0.25">
      <c r="B7" s="25" t="s">
        <v>3</v>
      </c>
      <c r="C7" s="59">
        <v>2017</v>
      </c>
    </row>
    <row r="8" spans="2:5" ht="15" x14ac:dyDescent="0.25">
      <c r="B8" s="25" t="s">
        <v>4</v>
      </c>
      <c r="C8" t="s">
        <v>132</v>
      </c>
    </row>
    <row r="9" spans="2:5" ht="15" x14ac:dyDescent="0.25">
      <c r="B9" s="25" t="s">
        <v>6</v>
      </c>
      <c r="C9" s="27" t="s">
        <v>23</v>
      </c>
      <c r="D9" s="24"/>
    </row>
    <row r="10" spans="2:5" ht="15" x14ac:dyDescent="0.25">
      <c r="B10" s="26" t="s">
        <v>5</v>
      </c>
      <c r="C10" s="71" t="s">
        <v>24</v>
      </c>
      <c r="D10" s="71"/>
      <c r="E10" s="71"/>
    </row>
    <row r="11" spans="2:5" x14ac:dyDescent="0.2">
      <c r="C11" s="71"/>
      <c r="D11" s="71"/>
      <c r="E11" s="71"/>
    </row>
    <row r="13" spans="2:5" ht="43.5" customHeight="1" x14ac:dyDescent="0.2">
      <c r="B13" s="61" t="s">
        <v>9</v>
      </c>
      <c r="C13" s="28" t="s">
        <v>25</v>
      </c>
      <c r="D13" s="28" t="s">
        <v>26</v>
      </c>
      <c r="E13" s="61" t="s">
        <v>27</v>
      </c>
    </row>
    <row r="14" spans="2:5" x14ac:dyDescent="0.2">
      <c r="B14" s="29" t="s">
        <v>54</v>
      </c>
      <c r="C14" s="30">
        <v>182</v>
      </c>
      <c r="D14" s="30">
        <v>6981</v>
      </c>
      <c r="E14" s="31">
        <f t="shared" ref="E14:E49" si="0">IFERROR((C14/D14),0)</f>
        <v>2.6070763500931099E-2</v>
      </c>
    </row>
    <row r="15" spans="2:5" x14ac:dyDescent="0.2">
      <c r="B15" s="29" t="s">
        <v>55</v>
      </c>
      <c r="C15" s="30">
        <v>249</v>
      </c>
      <c r="D15" s="30">
        <v>15052</v>
      </c>
      <c r="E15" s="31">
        <f t="shared" si="0"/>
        <v>1.6542652139250599E-2</v>
      </c>
    </row>
    <row r="16" spans="2:5" x14ac:dyDescent="0.2">
      <c r="B16" s="29" t="s">
        <v>56</v>
      </c>
      <c r="C16" s="30">
        <v>175</v>
      </c>
      <c r="D16" s="30">
        <v>4844</v>
      </c>
      <c r="E16" s="31">
        <f t="shared" si="0"/>
        <v>3.6127167630057806E-2</v>
      </c>
    </row>
    <row r="17" spans="2:5" x14ac:dyDescent="0.2">
      <c r="B17" s="29" t="s">
        <v>57</v>
      </c>
      <c r="C17" s="30">
        <v>81</v>
      </c>
      <c r="D17" s="30">
        <v>8149</v>
      </c>
      <c r="E17" s="31">
        <f t="shared" si="0"/>
        <v>9.9398699226899007E-3</v>
      </c>
    </row>
    <row r="18" spans="2:5" x14ac:dyDescent="0.2">
      <c r="B18" s="29" t="s">
        <v>58</v>
      </c>
      <c r="C18" s="30">
        <v>139</v>
      </c>
      <c r="D18" s="30">
        <v>5318</v>
      </c>
      <c r="E18" s="31">
        <f t="shared" si="0"/>
        <v>2.6137645731478001E-2</v>
      </c>
    </row>
    <row r="19" spans="2:5" x14ac:dyDescent="0.2">
      <c r="B19" s="29" t="s">
        <v>59</v>
      </c>
      <c r="C19" s="30">
        <v>19</v>
      </c>
      <c r="D19" s="30">
        <v>8146</v>
      </c>
      <c r="E19" s="31">
        <f t="shared" si="0"/>
        <v>2.332433095998036E-3</v>
      </c>
    </row>
    <row r="20" spans="2:5" x14ac:dyDescent="0.2">
      <c r="B20" s="29" t="s">
        <v>60</v>
      </c>
      <c r="C20" s="30">
        <v>156</v>
      </c>
      <c r="D20" s="30">
        <v>4769</v>
      </c>
      <c r="E20" s="31">
        <f t="shared" si="0"/>
        <v>3.271126022226882E-2</v>
      </c>
    </row>
    <row r="21" spans="2:5" x14ac:dyDescent="0.2">
      <c r="B21" s="29" t="s">
        <v>61</v>
      </c>
      <c r="C21" s="30">
        <v>135</v>
      </c>
      <c r="D21" s="30">
        <v>3314</v>
      </c>
      <c r="E21" s="31">
        <f t="shared" si="0"/>
        <v>4.0736270368135187E-2</v>
      </c>
    </row>
    <row r="22" spans="2:5" x14ac:dyDescent="0.2">
      <c r="B22" s="29" t="s">
        <v>62</v>
      </c>
      <c r="C22" s="30">
        <v>22</v>
      </c>
      <c r="D22" s="30">
        <v>2735</v>
      </c>
      <c r="E22" s="31">
        <f t="shared" si="0"/>
        <v>8.0438756855575871E-3</v>
      </c>
    </row>
    <row r="23" spans="2:5" x14ac:dyDescent="0.2">
      <c r="B23" s="29" t="s">
        <v>63</v>
      </c>
      <c r="C23" s="30">
        <v>125</v>
      </c>
      <c r="D23" s="30">
        <v>3908</v>
      </c>
      <c r="E23" s="31">
        <f t="shared" si="0"/>
        <v>3.1985670419651994E-2</v>
      </c>
    </row>
    <row r="24" spans="2:5" x14ac:dyDescent="0.2">
      <c r="B24" s="29" t="s">
        <v>64</v>
      </c>
      <c r="C24" s="30">
        <v>23</v>
      </c>
      <c r="D24" s="30">
        <v>5027</v>
      </c>
      <c r="E24" s="31">
        <f t="shared" si="0"/>
        <v>4.5752934155559978E-3</v>
      </c>
    </row>
    <row r="25" spans="2:5" x14ac:dyDescent="0.2">
      <c r="B25" s="29" t="s">
        <v>65</v>
      </c>
      <c r="C25" s="30">
        <v>26</v>
      </c>
      <c r="D25" s="30">
        <v>1960</v>
      </c>
      <c r="E25" s="31">
        <f t="shared" si="0"/>
        <v>1.3265306122448979E-2</v>
      </c>
    </row>
    <row r="26" spans="2:5" x14ac:dyDescent="0.2">
      <c r="B26" s="29" t="s">
        <v>66</v>
      </c>
      <c r="C26" s="30">
        <v>21</v>
      </c>
      <c r="D26" s="30">
        <v>2649</v>
      </c>
      <c r="E26" s="31">
        <f t="shared" si="0"/>
        <v>7.9275198187995465E-3</v>
      </c>
    </row>
    <row r="27" spans="2:5" x14ac:dyDescent="0.2">
      <c r="B27" s="29" t="s">
        <v>67</v>
      </c>
      <c r="C27" s="30">
        <v>57</v>
      </c>
      <c r="D27" s="30">
        <v>2507</v>
      </c>
      <c r="E27" s="31">
        <f t="shared" si="0"/>
        <v>2.2736338252891904E-2</v>
      </c>
    </row>
    <row r="28" spans="2:5" x14ac:dyDescent="0.2">
      <c r="B28" s="29" t="s">
        <v>68</v>
      </c>
      <c r="C28" s="30">
        <v>27</v>
      </c>
      <c r="D28" s="30">
        <v>3312</v>
      </c>
      <c r="E28" s="31">
        <f t="shared" si="0"/>
        <v>8.152173913043478E-3</v>
      </c>
    </row>
    <row r="29" spans="2:5" x14ac:dyDescent="0.2">
      <c r="B29" s="29" t="s">
        <v>95</v>
      </c>
      <c r="C29" s="30">
        <v>81</v>
      </c>
      <c r="D29" s="30">
        <v>6145</v>
      </c>
      <c r="E29" s="31">
        <f t="shared" si="0"/>
        <v>1.3181448331977217E-2</v>
      </c>
    </row>
    <row r="30" spans="2:5" x14ac:dyDescent="0.2">
      <c r="B30" s="29" t="s">
        <v>92</v>
      </c>
      <c r="C30" s="30">
        <v>120</v>
      </c>
      <c r="D30" s="30">
        <v>12643</v>
      </c>
      <c r="E30" s="31">
        <f t="shared" si="0"/>
        <v>9.4914181760658075E-3</v>
      </c>
    </row>
    <row r="31" spans="2:5" x14ac:dyDescent="0.2">
      <c r="B31" s="29" t="s">
        <v>69</v>
      </c>
      <c r="C31" s="30">
        <v>39</v>
      </c>
      <c r="D31" s="30">
        <v>3658</v>
      </c>
      <c r="E31" s="31">
        <f t="shared" si="0"/>
        <v>1.0661563696008748E-2</v>
      </c>
    </row>
    <row r="32" spans="2:5" x14ac:dyDescent="0.2">
      <c r="B32" s="29" t="s">
        <v>89</v>
      </c>
      <c r="C32" s="30">
        <v>340</v>
      </c>
      <c r="D32" s="30">
        <v>7802</v>
      </c>
      <c r="E32" s="31">
        <f t="shared" si="0"/>
        <v>4.3578569597539092E-2</v>
      </c>
    </row>
    <row r="33" spans="2:5" x14ac:dyDescent="0.2">
      <c r="B33" s="29" t="s">
        <v>91</v>
      </c>
      <c r="C33" s="30">
        <v>505</v>
      </c>
      <c r="D33" s="30">
        <v>16690</v>
      </c>
      <c r="E33" s="31">
        <f t="shared" si="0"/>
        <v>3.0257639304973039E-2</v>
      </c>
    </row>
    <row r="34" spans="2:5" x14ac:dyDescent="0.2">
      <c r="B34" s="29" t="s">
        <v>94</v>
      </c>
      <c r="C34" s="30">
        <v>84</v>
      </c>
      <c r="D34" s="30">
        <v>5403</v>
      </c>
      <c r="E34" s="31">
        <f t="shared" si="0"/>
        <v>1.5546918378678512E-2</v>
      </c>
    </row>
    <row r="35" spans="2:5" x14ac:dyDescent="0.2">
      <c r="B35" s="29" t="s">
        <v>93</v>
      </c>
      <c r="C35" s="30">
        <v>71</v>
      </c>
      <c r="D35" s="30">
        <v>4066</v>
      </c>
      <c r="E35" s="31">
        <f t="shared" si="0"/>
        <v>1.7461878996556813E-2</v>
      </c>
    </row>
    <row r="36" spans="2:5" x14ac:dyDescent="0.2">
      <c r="B36" s="29" t="s">
        <v>70</v>
      </c>
      <c r="C36" s="30">
        <v>6</v>
      </c>
      <c r="D36" s="30">
        <v>2192</v>
      </c>
      <c r="E36" s="31">
        <f t="shared" si="0"/>
        <v>2.7372262773722629E-3</v>
      </c>
    </row>
    <row r="37" spans="2:5" x14ac:dyDescent="0.2">
      <c r="B37" s="29" t="s">
        <v>71</v>
      </c>
      <c r="C37" s="30">
        <v>182</v>
      </c>
      <c r="D37" s="30">
        <v>5892</v>
      </c>
      <c r="E37" s="31">
        <f t="shared" si="0"/>
        <v>3.0889341479972843E-2</v>
      </c>
    </row>
    <row r="38" spans="2:5" x14ac:dyDescent="0.2">
      <c r="B38" s="29" t="s">
        <v>72</v>
      </c>
      <c r="C38" s="30">
        <v>135</v>
      </c>
      <c r="D38" s="30">
        <v>6317</v>
      </c>
      <c r="E38" s="31">
        <f t="shared" si="0"/>
        <v>2.1370903910083901E-2</v>
      </c>
    </row>
    <row r="39" spans="2:5" x14ac:dyDescent="0.2">
      <c r="B39" s="29" t="s">
        <v>73</v>
      </c>
      <c r="C39" s="30">
        <v>65</v>
      </c>
      <c r="D39" s="30">
        <v>4280</v>
      </c>
      <c r="E39" s="31">
        <f t="shared" si="0"/>
        <v>1.5186915887850467E-2</v>
      </c>
    </row>
    <row r="40" spans="2:5" x14ac:dyDescent="0.2">
      <c r="B40" s="29" t="s">
        <v>74</v>
      </c>
      <c r="C40" s="30">
        <v>144</v>
      </c>
      <c r="D40" s="30">
        <v>7920</v>
      </c>
      <c r="E40" s="31">
        <f t="shared" si="0"/>
        <v>1.8181818181818181E-2</v>
      </c>
    </row>
    <row r="41" spans="2:5" x14ac:dyDescent="0.2">
      <c r="B41" s="29" t="s">
        <v>75</v>
      </c>
      <c r="C41" s="30">
        <v>64</v>
      </c>
      <c r="D41" s="30">
        <v>6507</v>
      </c>
      <c r="E41" s="31">
        <f t="shared" si="0"/>
        <v>9.835561702781619E-3</v>
      </c>
    </row>
    <row r="42" spans="2:5" x14ac:dyDescent="0.2">
      <c r="B42" s="29" t="s">
        <v>76</v>
      </c>
      <c r="C42" s="30">
        <v>104</v>
      </c>
      <c r="D42" s="30">
        <v>5683</v>
      </c>
      <c r="E42" s="31">
        <f t="shared" si="0"/>
        <v>1.8300193559739573E-2</v>
      </c>
    </row>
    <row r="43" spans="2:5" x14ac:dyDescent="0.2">
      <c r="B43" s="29" t="s">
        <v>77</v>
      </c>
      <c r="C43" s="30">
        <v>100</v>
      </c>
      <c r="D43" s="30">
        <v>4024</v>
      </c>
      <c r="E43" s="31">
        <f t="shared" si="0"/>
        <v>2.4850894632206761E-2</v>
      </c>
    </row>
    <row r="44" spans="2:5" x14ac:dyDescent="0.2">
      <c r="B44" s="29" t="s">
        <v>78</v>
      </c>
      <c r="C44" s="30">
        <v>27</v>
      </c>
      <c r="D44" s="30">
        <v>2428</v>
      </c>
      <c r="E44" s="31">
        <f t="shared" si="0"/>
        <v>1.1120263591433279E-2</v>
      </c>
    </row>
    <row r="45" spans="2:5" x14ac:dyDescent="0.2">
      <c r="B45" s="29" t="s">
        <v>79</v>
      </c>
      <c r="C45" s="30">
        <v>106</v>
      </c>
      <c r="D45" s="30">
        <v>4916</v>
      </c>
      <c r="E45" s="31">
        <f t="shared" si="0"/>
        <v>2.1562245728234338E-2</v>
      </c>
    </row>
    <row r="46" spans="2:5" x14ac:dyDescent="0.2">
      <c r="B46" s="29" t="s">
        <v>80</v>
      </c>
      <c r="C46" s="30">
        <v>11</v>
      </c>
      <c r="D46" s="30">
        <v>3053</v>
      </c>
      <c r="E46" s="31">
        <f t="shared" si="0"/>
        <v>3.6030134294136916E-3</v>
      </c>
    </row>
    <row r="47" spans="2:5" x14ac:dyDescent="0.2">
      <c r="B47" s="29" t="s">
        <v>81</v>
      </c>
      <c r="C47" s="30">
        <v>105</v>
      </c>
      <c r="D47" s="30">
        <v>7058</v>
      </c>
      <c r="E47" s="31">
        <f t="shared" si="0"/>
        <v>1.4876735619155567E-2</v>
      </c>
    </row>
    <row r="48" spans="2:5" x14ac:dyDescent="0.2">
      <c r="B48" s="29" t="s">
        <v>82</v>
      </c>
      <c r="C48" s="30">
        <v>131</v>
      </c>
      <c r="D48" s="30">
        <v>2477</v>
      </c>
      <c r="E48" s="31">
        <f t="shared" si="0"/>
        <v>5.2886556318126769E-2</v>
      </c>
    </row>
    <row r="49" spans="2:5" x14ac:dyDescent="0.2">
      <c r="B49" s="15"/>
      <c r="C49" s="61">
        <f>SUM(C14:C48)</f>
        <v>3857</v>
      </c>
      <c r="D49" s="61">
        <f>SUM(D14:D48)</f>
        <v>197825</v>
      </c>
      <c r="E49" s="32">
        <f t="shared" si="0"/>
        <v>1.9497030203462655E-2</v>
      </c>
    </row>
  </sheetData>
  <mergeCells count="4">
    <mergeCell ref="B2:E2"/>
    <mergeCell ref="B3:E3"/>
    <mergeCell ref="B4:E4"/>
    <mergeCell ref="C10:E1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9"/>
  <sheetViews>
    <sheetView showGridLines="0" zoomScale="85" zoomScaleNormal="85" workbookViewId="0">
      <selection activeCell="C8" sqref="C8"/>
    </sheetView>
  </sheetViews>
  <sheetFormatPr baseColWidth="10" defaultColWidth="9.140625" defaultRowHeight="15" x14ac:dyDescent="0.25"/>
  <cols>
    <col min="1" max="1" width="4.42578125" customWidth="1"/>
    <col min="2" max="2" width="16.85546875" customWidth="1"/>
    <col min="3" max="3" width="31.140625" customWidth="1"/>
    <col min="4" max="4" width="24.140625" customWidth="1"/>
    <col min="5" max="5" width="12.7109375" customWidth="1"/>
    <col min="7" max="7" width="10.28515625" bestFit="1" customWidth="1"/>
    <col min="8" max="8" width="13.85546875" bestFit="1" customWidth="1"/>
  </cols>
  <sheetData>
    <row r="2" spans="2:8" x14ac:dyDescent="0.25">
      <c r="B2" s="65" t="s">
        <v>84</v>
      </c>
      <c r="C2" s="65"/>
      <c r="D2" s="65"/>
      <c r="E2" s="65"/>
    </row>
    <row r="3" spans="2:8" ht="15" customHeight="1" x14ac:dyDescent="0.25">
      <c r="B3" s="72" t="s">
        <v>85</v>
      </c>
      <c r="C3" s="72"/>
      <c r="D3" s="72"/>
      <c r="E3" s="72"/>
    </row>
    <row r="4" spans="2:8" x14ac:dyDescent="0.25">
      <c r="B4" s="65" t="s">
        <v>1</v>
      </c>
      <c r="C4" s="65"/>
      <c r="D4" s="65"/>
      <c r="E4" s="65"/>
    </row>
    <row r="5" spans="2:8" x14ac:dyDescent="0.25">
      <c r="D5" s="2"/>
      <c r="E5" s="2"/>
    </row>
    <row r="6" spans="2:8" x14ac:dyDescent="0.25">
      <c r="B6" s="25" t="s">
        <v>2</v>
      </c>
      <c r="C6" t="s">
        <v>88</v>
      </c>
      <c r="D6" s="26"/>
    </row>
    <row r="7" spans="2:8" x14ac:dyDescent="0.25">
      <c r="B7" s="25" t="s">
        <v>3</v>
      </c>
      <c r="C7" s="46">
        <v>2017</v>
      </c>
      <c r="D7" s="26"/>
    </row>
    <row r="8" spans="2:8" x14ac:dyDescent="0.25">
      <c r="B8" s="25" t="s">
        <v>4</v>
      </c>
      <c r="C8" t="s">
        <v>132</v>
      </c>
      <c r="D8" s="26"/>
    </row>
    <row r="9" spans="2:8" ht="15" customHeight="1" x14ac:dyDescent="0.25">
      <c r="B9" s="25" t="s">
        <v>6</v>
      </c>
      <c r="C9" s="73" t="s">
        <v>30</v>
      </c>
      <c r="D9" s="73"/>
      <c r="E9" s="73"/>
    </row>
    <row r="10" spans="2:8" ht="15" customHeight="1" x14ac:dyDescent="0.25">
      <c r="B10" s="25" t="s">
        <v>5</v>
      </c>
      <c r="C10" s="71" t="s">
        <v>31</v>
      </c>
      <c r="D10" s="71"/>
      <c r="E10" s="71"/>
    </row>
    <row r="11" spans="2:8" x14ac:dyDescent="0.25">
      <c r="B11" s="25"/>
      <c r="C11" s="71"/>
      <c r="D11" s="71"/>
      <c r="E11" s="71"/>
    </row>
    <row r="13" spans="2:8" ht="30" x14ac:dyDescent="0.25">
      <c r="B13" s="53" t="s">
        <v>32</v>
      </c>
      <c r="C13" s="33" t="s">
        <v>33</v>
      </c>
      <c r="D13" s="33" t="s">
        <v>34</v>
      </c>
      <c r="E13" s="6" t="s">
        <v>35</v>
      </c>
    </row>
    <row r="14" spans="2:8" x14ac:dyDescent="0.25">
      <c r="B14" s="38" t="s">
        <v>86</v>
      </c>
      <c r="C14" s="48">
        <v>132</v>
      </c>
      <c r="D14" s="54">
        <v>7198</v>
      </c>
      <c r="E14" s="55">
        <f>IFERROR(C14/D14,"")</f>
        <v>1.8338427340928037E-2</v>
      </c>
      <c r="G14" s="56"/>
      <c r="H14" s="34"/>
    </row>
    <row r="15" spans="2:8" x14ac:dyDescent="0.25">
      <c r="B15" s="38" t="s">
        <v>87</v>
      </c>
      <c r="C15" s="48">
        <v>926</v>
      </c>
      <c r="D15" s="54">
        <v>70955</v>
      </c>
      <c r="E15" s="55">
        <f>IFERROR(C15/D15,"")</f>
        <v>1.3050524980621521E-2</v>
      </c>
      <c r="G15" s="56"/>
      <c r="H15" s="34"/>
    </row>
    <row r="16" spans="2:8" x14ac:dyDescent="0.25">
      <c r="B16" s="38" t="s">
        <v>48</v>
      </c>
      <c r="C16" s="48">
        <v>30121</v>
      </c>
      <c r="D16" s="54">
        <v>811561</v>
      </c>
      <c r="E16" s="55">
        <f>IFERROR(C16/D16,"")</f>
        <v>3.7114893396799499E-2</v>
      </c>
      <c r="G16" s="56"/>
      <c r="H16" s="34"/>
    </row>
    <row r="17" spans="2:8" x14ac:dyDescent="0.25">
      <c r="B17" s="16" t="s">
        <v>10</v>
      </c>
      <c r="C17" s="57">
        <f>SUM(C14:C16)</f>
        <v>31179</v>
      </c>
      <c r="D17" s="57">
        <f>SUM(D14:D16)</f>
        <v>889714</v>
      </c>
      <c r="E17" s="58">
        <f>IFERROR(C17/D17,0)</f>
        <v>3.5043845550367873E-2</v>
      </c>
      <c r="H17" s="34"/>
    </row>
    <row r="19" spans="2:8" x14ac:dyDescent="0.25">
      <c r="C19" s="50"/>
    </row>
  </sheetData>
  <mergeCells count="5">
    <mergeCell ref="B2:E2"/>
    <mergeCell ref="B3:E3"/>
    <mergeCell ref="B4:E4"/>
    <mergeCell ref="C9:E9"/>
    <mergeCell ref="C10:E1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23"/>
  <sheetViews>
    <sheetView showGridLines="0" zoomScale="85" zoomScaleNormal="85" workbookViewId="0">
      <selection activeCell="K12" sqref="K12"/>
    </sheetView>
  </sheetViews>
  <sheetFormatPr baseColWidth="10" defaultColWidth="9.140625" defaultRowHeight="15" x14ac:dyDescent="0.25"/>
  <cols>
    <col min="1" max="1" width="4.42578125" customWidth="1"/>
    <col min="2" max="2" width="28.7109375" customWidth="1"/>
    <col min="3" max="3" width="46.85546875" customWidth="1"/>
    <col min="4" max="4" width="35.28515625" customWidth="1"/>
    <col min="5" max="5" width="14.140625" customWidth="1"/>
  </cols>
  <sheetData>
    <row r="2" spans="2:9" x14ac:dyDescent="0.25">
      <c r="B2" s="65" t="s">
        <v>36</v>
      </c>
      <c r="C2" s="65"/>
      <c r="D2" s="65"/>
      <c r="E2" s="65"/>
    </row>
    <row r="3" spans="2:9" ht="15" customHeight="1" x14ac:dyDescent="0.25">
      <c r="B3" s="72" t="s">
        <v>37</v>
      </c>
      <c r="C3" s="72"/>
      <c r="D3" s="72"/>
      <c r="E3" s="72"/>
    </row>
    <row r="4" spans="2:9" x14ac:dyDescent="0.25">
      <c r="B4" s="65" t="s">
        <v>1</v>
      </c>
      <c r="C4" s="65"/>
      <c r="D4" s="65"/>
      <c r="E4" s="65"/>
    </row>
    <row r="5" spans="2:9" x14ac:dyDescent="0.25">
      <c r="B5" s="60"/>
      <c r="C5" s="60"/>
      <c r="D5" s="60"/>
      <c r="E5" s="60"/>
    </row>
    <row r="6" spans="2:9" x14ac:dyDescent="0.25">
      <c r="B6" t="s">
        <v>2</v>
      </c>
      <c r="C6" t="s">
        <v>88</v>
      </c>
    </row>
    <row r="7" spans="2:9" x14ac:dyDescent="0.25">
      <c r="B7" t="s">
        <v>3</v>
      </c>
      <c r="C7" s="59">
        <v>2017</v>
      </c>
    </row>
    <row r="8" spans="2:9" x14ac:dyDescent="0.25">
      <c r="B8" t="s">
        <v>4</v>
      </c>
      <c r="C8" t="s">
        <v>132</v>
      </c>
    </row>
    <row r="9" spans="2:9" ht="15" customHeight="1" x14ac:dyDescent="0.25">
      <c r="B9" t="s">
        <v>6</v>
      </c>
      <c r="C9" s="1" t="s">
        <v>38</v>
      </c>
      <c r="D9" s="1"/>
    </row>
    <row r="10" spans="2:9" ht="15.75" customHeight="1" x14ac:dyDescent="0.25">
      <c r="B10" t="s">
        <v>5</v>
      </c>
      <c r="C10" s="69" t="s">
        <v>39</v>
      </c>
      <c r="D10" s="69"/>
      <c r="E10" s="69"/>
    </row>
    <row r="12" spans="2:9" ht="56.25" customHeight="1" x14ac:dyDescent="0.25">
      <c r="B12" s="35" t="s">
        <v>40</v>
      </c>
      <c r="C12" s="36" t="s">
        <v>41</v>
      </c>
      <c r="D12" s="36" t="s">
        <v>42</v>
      </c>
      <c r="E12" s="35" t="s">
        <v>43</v>
      </c>
      <c r="F12" s="37"/>
    </row>
    <row r="13" spans="2:9" x14ac:dyDescent="0.25">
      <c r="B13" s="38">
        <v>123</v>
      </c>
      <c r="C13" s="48">
        <v>1984139</v>
      </c>
      <c r="D13" s="48">
        <v>1984139</v>
      </c>
      <c r="E13" s="49">
        <v>1</v>
      </c>
      <c r="I13" s="51"/>
    </row>
    <row r="14" spans="2:9" x14ac:dyDescent="0.25">
      <c r="B14" s="52">
        <v>102</v>
      </c>
      <c r="C14" s="48">
        <v>8896</v>
      </c>
      <c r="D14" s="48">
        <v>8896</v>
      </c>
      <c r="E14" s="49">
        <v>1</v>
      </c>
      <c r="I14" s="51"/>
    </row>
    <row r="15" spans="2:9" x14ac:dyDescent="0.25">
      <c r="B15" s="52">
        <v>103</v>
      </c>
      <c r="C15" s="48">
        <v>79206</v>
      </c>
      <c r="D15" s="48">
        <v>79206</v>
      </c>
      <c r="E15" s="49">
        <v>1</v>
      </c>
      <c r="I15" s="51"/>
    </row>
    <row r="16" spans="2:9" ht="48.75" customHeight="1" x14ac:dyDescent="0.25">
      <c r="B16" s="18" t="s">
        <v>47</v>
      </c>
      <c r="C16" s="19" t="s">
        <v>44</v>
      </c>
      <c r="D16" s="36" t="s">
        <v>45</v>
      </c>
      <c r="E16" s="18" t="s">
        <v>46</v>
      </c>
    </row>
    <row r="17" spans="2:5" x14ac:dyDescent="0.25">
      <c r="B17" s="38">
        <v>123</v>
      </c>
      <c r="C17" s="48">
        <v>717659</v>
      </c>
      <c r="D17" s="48">
        <v>811561</v>
      </c>
      <c r="E17" s="49">
        <v>0.88429458783751314</v>
      </c>
    </row>
    <row r="18" spans="2:5" x14ac:dyDescent="0.25">
      <c r="B18" s="52">
        <v>102</v>
      </c>
      <c r="C18" s="48">
        <v>6785</v>
      </c>
      <c r="D18" s="48">
        <v>7198</v>
      </c>
      <c r="E18" s="49">
        <v>0.94262295081967218</v>
      </c>
    </row>
    <row r="19" spans="2:5" x14ac:dyDescent="0.25">
      <c r="B19" s="38">
        <v>103</v>
      </c>
      <c r="C19" s="48">
        <v>69300</v>
      </c>
      <c r="D19" s="48">
        <v>70955</v>
      </c>
      <c r="E19" s="49">
        <v>0.97667535762102742</v>
      </c>
    </row>
    <row r="22" spans="2:5" x14ac:dyDescent="0.25">
      <c r="B22" s="34" t="s">
        <v>131</v>
      </c>
      <c r="C22" s="34"/>
      <c r="D22" s="34"/>
      <c r="E22" s="34"/>
    </row>
    <row r="23" spans="2:5" x14ac:dyDescent="0.25">
      <c r="B23" s="34" t="s">
        <v>83</v>
      </c>
      <c r="C23" s="34"/>
      <c r="D23" s="34"/>
      <c r="E23" s="34"/>
    </row>
  </sheetData>
  <mergeCells count="4">
    <mergeCell ref="B2:E2"/>
    <mergeCell ref="B3:E3"/>
    <mergeCell ref="B4:E4"/>
    <mergeCell ref="C10:E1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Anexo F (CSA)</vt:lpstr>
      <vt:lpstr>Anexo G (TEAP)</vt:lpstr>
      <vt:lpstr>Anexo H (DAP)</vt:lpstr>
      <vt:lpstr>Anexo I (CAT)</vt:lpstr>
      <vt:lpstr>Anexo J (AVH)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2013-11-15T20:02:00Z</dcterms:created>
  <dcterms:modified xsi:type="dcterms:W3CDTF">2017-06-20T23:21:28Z</dcterms:modified>
</cp:coreProperties>
</file>